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<sst xmlns="http://schemas.openxmlformats.org/spreadsheetml/2006/main" count="303" uniqueCount="78">
  <si>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</si>
  <si>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</si>
  <si>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</si>
  <si>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</si>
  <si>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</si>
  <si>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</si>
  <si>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</si>
  <si>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</si>
  <si>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</si>
  <si>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</si>
  <si>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</si>
  <si>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</si>
  <si>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</si>
  <si>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</si>
  <si>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</si>
  <si>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</si>
  <si>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</si>
  <si>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</si>
  <si>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</si>
  <si>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</si>
  <si>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</si>
  <si>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</si>
  <si>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</si>
  <si>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</si>
  <si>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</si>
  <si>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</si>
  <si>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</si>
  <si>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</si>
  <si>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</si>
  <si>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</si>
  <si>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</si>
  <si>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</si>
  <si>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</si>
  <si>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</si>
  <si>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</si>
  <si>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</si>
  <si>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</si>
  <si>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</si>
  <si>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</si>
  <si>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</si>
  <si>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</si>
  <si>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</si>
  <si>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</si>
  <si>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</si>
  <si>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</si>
  <si>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</si>
  <si>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</si>
  <si>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</si>
  <si>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</si>
  <si>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</si>
  <si>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</si>
  <si>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</si>
  <si>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</si>
  <si>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</si>
  <si>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</si>
  <si>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</si>
  <si>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</si>
  <si>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</si>
  <si>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</si>
  <si>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</si>
  <si>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</si>
  <si>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</si>
  <si>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</si>
  <si>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</si>
  <si>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</si>
  <si>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</si>
  <si>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</si>
  <si>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</si>
  <si>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</si>
  <si>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</si>
  <si>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</si>
  <si>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</si>
  <si>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</si>
  <si>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</si>
  <si>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</si>
  <si>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</si>
  <si>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AĞUSTOS SONU
</t>
  </si>
  <si>
    <t>2020 YILI AĞUSTOS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</si>
</sst>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4">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
      <selection activeCell="G62" sqref="G62:G63"/>
    </sheetView>
  </sheetViews>
  <sheetFormatPr defaultColWidth="9.140625" defaultRowHeight="15"/>
  <cols>
    <col min="1" max="1" width="41.140625" style="0" bestFit="1" customWidth="1"/>
    <col min="2" max="10" width="14.28125" style="0" customWidth="1"/>
  </cols>
  <sheetData>
    <row r="1" spans="1:10" ht="25.5" customHeight="1">
      <c r="A1" s="48" t="s">
        <v>59</v>
      </c>
      <c r="B1" s="49"/>
      <c r="C1" s="49"/>
      <c r="D1" s="49"/>
      <c r="E1" s="49"/>
      <c r="F1" s="49"/>
      <c r="G1" s="49"/>
      <c r="H1" s="49"/>
      <c r="I1" s="49"/>
      <c r="J1" s="50"/>
    </row>
    <row r="2" spans="1:10" ht="35.25"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4236203</v>
      </c>
      <c r="C4" s="3">
        <v>11876601</v>
      </c>
      <c r="D4" s="3">
        <f>SUM(B4:C4)</f>
        <v>16112804</v>
      </c>
      <c r="E4" s="3">
        <v>0</v>
      </c>
      <c r="F4" s="3">
        <v>0</v>
      </c>
      <c r="G4" s="3">
        <f>SUM(E4:F4)</f>
        <v>0</v>
      </c>
      <c r="H4" s="4">
        <f>+_xlfn.IFERROR(((E4-B4)/B4)*100,0)</f>
        <v>-100</v>
      </c>
      <c r="I4" s="4">
        <f>+_xlfn.IFERROR(((F4-C4)/C4)*100,0)</f>
        <v>-100</v>
      </c>
      <c r="J4" s="5">
        <f>+_xlfn.IFERROR(((G4-D4)/D4)*100,0)</f>
        <v>-100</v>
      </c>
    </row>
    <row r="5" spans="1:10" ht="15">
      <c r="A5" s="6" t="s">
        <v>69</v>
      </c>
      <c r="B5" s="7">
        <v>7154400</v>
      </c>
      <c r="C5" s="7">
        <v>21869725</v>
      </c>
      <c r="D5" s="7">
        <f>+B5+C5</f>
        <v>29024125</v>
      </c>
      <c r="E5" s="7">
        <v>5217757</v>
      </c>
      <c r="F5" s="7">
        <v>11018973</v>
      </c>
      <c r="G5" s="7">
        <f>+E5+F5</f>
        <v>16236730</v>
      </c>
      <c r="H5" s="8">
        <f>+_xlfn.IFERROR(((E5-B5)/B5)*100,0)</f>
        <v>-27.069258078944426</v>
      </c>
      <c r="I5" s="8">
        <f>+_xlfn.IFERROR(((F5-C5)/C5)*100,0)</f>
        <v>-49.615402114109806</v>
      </c>
      <c r="J5" s="9">
        <f>+_xlfn.IFERROR(((G5-D5)/D5)*100,0)</f>
        <v>-44.05781397372014</v>
      </c>
    </row>
    <row r="6" spans="1:10" ht="15">
      <c r="A6" s="10" t="s">
        <v>53</v>
      </c>
      <c r="B6" s="3">
        <v>14426149</v>
      </c>
      <c r="C6" s="3">
        <v>9146497</v>
      </c>
      <c r="D6" s="3">
        <f aca="true" t="shared" si="0" ref="D6:D59">SUM(B6:C6)</f>
        <v>23572646</v>
      </c>
      <c r="E6" s="3">
        <v>7113067</v>
      </c>
      <c r="F6" s="3">
        <v>3482055</v>
      </c>
      <c r="G6" s="3">
        <f aca="true" t="shared" si="1" ref="G6:G59">SUM(E6:F6)</f>
        <v>10595122</v>
      </c>
      <c r="H6" s="4">
        <f aca="true" t="shared" si="2" ref="H6:H59">+_xlfn.IFERROR(((E6-B6)/B6)*100,0)</f>
        <v>-50.69323767555707</v>
      </c>
      <c r="I6" s="4">
        <f aca="true" t="shared" si="3" ref="I6:I59">+_xlfn.IFERROR(((F6-C6)/C6)*100,0)</f>
        <v>-61.93017938998941</v>
      </c>
      <c r="J6" s="5">
        <f aca="true" t="shared" si="4" ref="J6:J59">+_xlfn.IFERROR(((G6-D6)/D6)*100,0)</f>
        <v>-55.05331900373</v>
      </c>
    </row>
    <row r="7" spans="1:10" ht="15">
      <c r="A7" s="6" t="s">
        <v>6</v>
      </c>
      <c r="B7" s="7">
        <v>7912457</v>
      </c>
      <c r="C7" s="7">
        <v>1536937</v>
      </c>
      <c r="D7" s="7">
        <f t="shared" si="0"/>
        <v>9449394</v>
      </c>
      <c r="E7" s="7">
        <v>2998681</v>
      </c>
      <c r="F7" s="7">
        <v>581289</v>
      </c>
      <c r="G7" s="7">
        <f t="shared" si="1"/>
        <v>3579970</v>
      </c>
      <c r="H7" s="8">
        <f t="shared" si="2"/>
        <v>-62.10177192748093</v>
      </c>
      <c r="I7" s="8">
        <f t="shared" si="3"/>
        <v>-62.17873601845749</v>
      </c>
      <c r="J7" s="9">
        <f t="shared" si="4"/>
        <v>-62.11429008040093</v>
      </c>
    </row>
    <row r="8" spans="1:10" ht="15">
      <c r="A8" s="10" t="s">
        <v>7</v>
      </c>
      <c r="B8" s="3">
        <v>6139355</v>
      </c>
      <c r="C8" s="3">
        <v>2238339</v>
      </c>
      <c r="D8" s="3">
        <f t="shared" si="0"/>
        <v>8377694</v>
      </c>
      <c r="E8" s="3">
        <v>2961589</v>
      </c>
      <c r="F8" s="3">
        <v>711177</v>
      </c>
      <c r="G8" s="3">
        <f t="shared" si="1"/>
        <v>3672766</v>
      </c>
      <c r="H8" s="4">
        <f t="shared" si="2"/>
        <v>-51.76058397014018</v>
      </c>
      <c r="I8" s="4">
        <f t="shared" si="3"/>
        <v>-68.22746688504289</v>
      </c>
      <c r="J8" s="5">
        <f t="shared" si="4"/>
        <v>-56.16017963893167</v>
      </c>
    </row>
    <row r="9" spans="1:10" ht="15">
      <c r="A9" s="6" t="s">
        <v>8</v>
      </c>
      <c r="B9" s="7">
        <v>4694505</v>
      </c>
      <c r="C9" s="7">
        <v>19761325</v>
      </c>
      <c r="D9" s="7">
        <f t="shared" si="0"/>
        <v>24455830</v>
      </c>
      <c r="E9" s="7">
        <v>2031943</v>
      </c>
      <c r="F9" s="7">
        <v>2846738</v>
      </c>
      <c r="G9" s="7">
        <f t="shared" si="1"/>
        <v>4878681</v>
      </c>
      <c r="H9" s="8">
        <f t="shared" si="2"/>
        <v>-56.71656543128615</v>
      </c>
      <c r="I9" s="8">
        <f t="shared" si="3"/>
        <v>-85.59439713683167</v>
      </c>
      <c r="J9" s="9">
        <f t="shared" si="4"/>
        <v>-80.05105122173323</v>
      </c>
    </row>
    <row r="10" spans="1:10" ht="15">
      <c r="A10" s="10" t="s">
        <v>54</v>
      </c>
      <c r="B10" s="3">
        <v>334195</v>
      </c>
      <c r="C10" s="3">
        <v>426801</v>
      </c>
      <c r="D10" s="3">
        <f t="shared" si="0"/>
        <v>760996</v>
      </c>
      <c r="E10" s="3">
        <v>136947</v>
      </c>
      <c r="F10" s="3">
        <v>20084</v>
      </c>
      <c r="G10" s="3">
        <f t="shared" si="1"/>
        <v>157031</v>
      </c>
      <c r="H10" s="4">
        <f t="shared" si="2"/>
        <v>-59.021828573138436</v>
      </c>
      <c r="I10" s="4">
        <f t="shared" si="3"/>
        <v>-95.29429406210387</v>
      </c>
      <c r="J10" s="5">
        <f t="shared" si="4"/>
        <v>-79.36506893597338</v>
      </c>
    </row>
    <row r="11" spans="1:10" ht="15">
      <c r="A11" s="6" t="s">
        <v>9</v>
      </c>
      <c r="B11" s="7">
        <v>1095229</v>
      </c>
      <c r="C11" s="7">
        <v>2407084</v>
      </c>
      <c r="D11" s="7">
        <f t="shared" si="0"/>
        <v>3502313</v>
      </c>
      <c r="E11" s="7">
        <v>472141</v>
      </c>
      <c r="F11" s="7">
        <v>333220</v>
      </c>
      <c r="G11" s="7">
        <f t="shared" si="1"/>
        <v>805361</v>
      </c>
      <c r="H11" s="8">
        <f t="shared" si="2"/>
        <v>-56.8911159218757</v>
      </c>
      <c r="I11" s="8">
        <f t="shared" si="3"/>
        <v>-86.1566941577444</v>
      </c>
      <c r="J11" s="9">
        <f t="shared" si="4"/>
        <v>-77.00488220213327</v>
      </c>
    </row>
    <row r="12" spans="1:10" ht="15">
      <c r="A12" s="10" t="s">
        <v>10</v>
      </c>
      <c r="B12" s="3">
        <v>1778536</v>
      </c>
      <c r="C12" s="3">
        <v>1358289</v>
      </c>
      <c r="D12" s="3">
        <f t="shared" si="0"/>
        <v>3136825</v>
      </c>
      <c r="E12" s="3">
        <v>636524</v>
      </c>
      <c r="F12" s="3">
        <v>187430</v>
      </c>
      <c r="G12" s="3">
        <f t="shared" si="1"/>
        <v>823954</v>
      </c>
      <c r="H12" s="4">
        <f t="shared" si="2"/>
        <v>-64.21078909844951</v>
      </c>
      <c r="I12" s="4">
        <f t="shared" si="3"/>
        <v>-86.20102202108683</v>
      </c>
      <c r="J12" s="5">
        <f t="shared" si="4"/>
        <v>-73.73286683190805</v>
      </c>
    </row>
    <row r="13" spans="1:10" ht="15">
      <c r="A13" s="6" t="s">
        <v>11</v>
      </c>
      <c r="B13" s="7">
        <v>2879560</v>
      </c>
      <c r="C13" s="7">
        <v>511003</v>
      </c>
      <c r="D13" s="7">
        <f t="shared" si="0"/>
        <v>3390563</v>
      </c>
      <c r="E13" s="7">
        <v>1499916</v>
      </c>
      <c r="F13" s="7">
        <v>186284</v>
      </c>
      <c r="G13" s="7">
        <f t="shared" si="1"/>
        <v>1686200</v>
      </c>
      <c r="H13" s="8">
        <f t="shared" si="2"/>
        <v>-47.911625387211934</v>
      </c>
      <c r="I13" s="8">
        <f t="shared" si="3"/>
        <v>-63.54541949851566</v>
      </c>
      <c r="J13" s="9">
        <f t="shared" si="4"/>
        <v>-50.267846372416614</v>
      </c>
    </row>
    <row r="14" spans="1:10" ht="15">
      <c r="A14" s="10" t="s">
        <v>12</v>
      </c>
      <c r="B14" s="3">
        <v>2297423</v>
      </c>
      <c r="C14" s="3">
        <v>341825</v>
      </c>
      <c r="D14" s="3">
        <f t="shared" si="0"/>
        <v>2639248</v>
      </c>
      <c r="E14" s="3">
        <v>1141540</v>
      </c>
      <c r="F14" s="3">
        <v>43626</v>
      </c>
      <c r="G14" s="3">
        <f t="shared" si="1"/>
        <v>1185166</v>
      </c>
      <c r="H14" s="4">
        <f t="shared" si="2"/>
        <v>-50.312154096132936</v>
      </c>
      <c r="I14" s="4">
        <f t="shared" si="3"/>
        <v>-87.23732904263878</v>
      </c>
      <c r="J14" s="5">
        <f t="shared" si="4"/>
        <v>-55.09455723751614</v>
      </c>
    </row>
    <row r="15" spans="1:10" ht="15">
      <c r="A15" s="6" t="s">
        <v>13</v>
      </c>
      <c r="B15" s="7">
        <v>674458</v>
      </c>
      <c r="C15" s="7">
        <v>5527</v>
      </c>
      <c r="D15" s="7">
        <f t="shared" si="0"/>
        <v>679985</v>
      </c>
      <c r="E15" s="7">
        <v>344869</v>
      </c>
      <c r="F15" s="7">
        <v>2054</v>
      </c>
      <c r="G15" s="7">
        <f t="shared" si="1"/>
        <v>346923</v>
      </c>
      <c r="H15" s="8">
        <f t="shared" si="2"/>
        <v>-48.867238582684166</v>
      </c>
      <c r="I15" s="8">
        <f t="shared" si="3"/>
        <v>-62.83698208793197</v>
      </c>
      <c r="J15" s="9">
        <f t="shared" si="4"/>
        <v>-48.98078634087516</v>
      </c>
    </row>
    <row r="16" spans="1:10" ht="15">
      <c r="A16" s="10" t="s">
        <v>14</v>
      </c>
      <c r="B16" s="3">
        <v>1410393</v>
      </c>
      <c r="C16" s="3">
        <v>248343</v>
      </c>
      <c r="D16" s="3">
        <f t="shared" si="0"/>
        <v>1658736</v>
      </c>
      <c r="E16" s="3">
        <v>781837</v>
      </c>
      <c r="F16" s="3">
        <v>101240</v>
      </c>
      <c r="G16" s="3">
        <f t="shared" si="1"/>
        <v>883077</v>
      </c>
      <c r="H16" s="4">
        <f t="shared" si="2"/>
        <v>-44.56601812402642</v>
      </c>
      <c r="I16" s="4">
        <f t="shared" si="3"/>
        <v>-59.2338016372517</v>
      </c>
      <c r="J16" s="5">
        <f t="shared" si="4"/>
        <v>-46.762052550858</v>
      </c>
    </row>
    <row r="17" spans="1:10" ht="15">
      <c r="A17" s="6" t="s">
        <v>15</v>
      </c>
      <c r="B17" s="7">
        <v>162865</v>
      </c>
      <c r="C17" s="7">
        <v>1369</v>
      </c>
      <c r="D17" s="7">
        <f t="shared" si="0"/>
        <v>164234</v>
      </c>
      <c r="E17" s="7">
        <v>85453</v>
      </c>
      <c r="F17" s="7">
        <v>1293</v>
      </c>
      <c r="G17" s="7">
        <f t="shared" si="1"/>
        <v>86746</v>
      </c>
      <c r="H17" s="8">
        <f t="shared" si="2"/>
        <v>-47.53139102938016</v>
      </c>
      <c r="I17" s="8">
        <f t="shared" si="3"/>
        <v>-5.551497443389335</v>
      </c>
      <c r="J17" s="9">
        <f t="shared" si="4"/>
        <v>-47.181460598901566</v>
      </c>
    </row>
    <row r="18" spans="1:10" ht="15">
      <c r="A18" s="10" t="s">
        <v>16</v>
      </c>
      <c r="B18" s="3">
        <v>216902</v>
      </c>
      <c r="C18" s="3">
        <v>0</v>
      </c>
      <c r="D18" s="3">
        <f t="shared" si="0"/>
        <v>216902</v>
      </c>
      <c r="E18" s="3">
        <v>131196</v>
      </c>
      <c r="F18" s="3">
        <v>367</v>
      </c>
      <c r="G18" s="3">
        <f t="shared" si="1"/>
        <v>131563</v>
      </c>
      <c r="H18" s="4">
        <f t="shared" si="2"/>
        <v>-39.51369743017584</v>
      </c>
      <c r="I18" s="4">
        <f t="shared" si="3"/>
        <v>0</v>
      </c>
      <c r="J18" s="5">
        <f t="shared" si="4"/>
        <v>-39.34449659293137</v>
      </c>
    </row>
    <row r="19" spans="1:10" ht="15">
      <c r="A19" s="6" t="s">
        <v>17</v>
      </c>
      <c r="B19" s="7">
        <v>108245</v>
      </c>
      <c r="C19" s="7">
        <v>6391</v>
      </c>
      <c r="D19" s="7">
        <f t="shared" si="0"/>
        <v>114636</v>
      </c>
      <c r="E19" s="7">
        <v>59778</v>
      </c>
      <c r="F19" s="7">
        <v>3191</v>
      </c>
      <c r="G19" s="7">
        <f t="shared" si="1"/>
        <v>62969</v>
      </c>
      <c r="H19" s="8">
        <f t="shared" si="2"/>
        <v>-44.775278303847756</v>
      </c>
      <c r="I19" s="8">
        <f t="shared" si="3"/>
        <v>-50.070411516194646</v>
      </c>
      <c r="J19" s="9">
        <f t="shared" si="4"/>
        <v>-45.07048396664224</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258630</v>
      </c>
      <c r="C21" s="7">
        <v>3991</v>
      </c>
      <c r="D21" s="7">
        <f t="shared" si="0"/>
        <v>262621</v>
      </c>
      <c r="E21" s="7">
        <v>102153</v>
      </c>
      <c r="F21" s="7">
        <v>4937</v>
      </c>
      <c r="G21" s="7">
        <f t="shared" si="1"/>
        <v>107090</v>
      </c>
      <c r="H21" s="8">
        <f t="shared" si="2"/>
        <v>-60.50226191857093</v>
      </c>
      <c r="I21" s="8">
        <f t="shared" si="3"/>
        <v>23.703332498120773</v>
      </c>
      <c r="J21" s="9">
        <f t="shared" si="4"/>
        <v>-59.22260596068099</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362163</v>
      </c>
      <c r="C23" s="7">
        <v>1064</v>
      </c>
      <c r="D23" s="7">
        <f t="shared" si="0"/>
        <v>363227</v>
      </c>
      <c r="E23" s="7">
        <v>218328</v>
      </c>
      <c r="F23" s="7">
        <v>967</v>
      </c>
      <c r="G23" s="7">
        <f t="shared" si="1"/>
        <v>219295</v>
      </c>
      <c r="H23" s="8">
        <f t="shared" si="2"/>
        <v>-39.71554244911821</v>
      </c>
      <c r="I23" s="8">
        <f t="shared" si="3"/>
        <v>-9.11654135338346</v>
      </c>
      <c r="J23" s="9">
        <f t="shared" si="4"/>
        <v>-39.625908866906926</v>
      </c>
    </row>
    <row r="24" spans="1:10" ht="15">
      <c r="A24" s="10" t="s">
        <v>21</v>
      </c>
      <c r="B24" s="3">
        <v>135467</v>
      </c>
      <c r="C24" s="3">
        <v>560</v>
      </c>
      <c r="D24" s="3">
        <f t="shared" si="0"/>
        <v>136027</v>
      </c>
      <c r="E24" s="3">
        <v>79576</v>
      </c>
      <c r="F24" s="3">
        <v>0</v>
      </c>
      <c r="G24" s="3">
        <f t="shared" si="1"/>
        <v>79576</v>
      </c>
      <c r="H24" s="4">
        <f t="shared" si="2"/>
        <v>-41.2580185580252</v>
      </c>
      <c r="I24" s="4">
        <f t="shared" si="3"/>
        <v>-100</v>
      </c>
      <c r="J24" s="5">
        <f t="shared" si="4"/>
        <v>-41.49984929462533</v>
      </c>
    </row>
    <row r="25" spans="1:10" ht="15">
      <c r="A25" s="6" t="s">
        <v>22</v>
      </c>
      <c r="B25" s="7">
        <v>168309</v>
      </c>
      <c r="C25" s="7">
        <v>13695</v>
      </c>
      <c r="D25" s="7">
        <f t="shared" si="0"/>
        <v>182004</v>
      </c>
      <c r="E25" s="7">
        <v>51002</v>
      </c>
      <c r="F25" s="7">
        <v>9151</v>
      </c>
      <c r="G25" s="7">
        <f t="shared" si="1"/>
        <v>60153</v>
      </c>
      <c r="H25" s="8">
        <f t="shared" si="2"/>
        <v>-69.69740180263682</v>
      </c>
      <c r="I25" s="8">
        <f t="shared" si="3"/>
        <v>-33.179992698064986</v>
      </c>
      <c r="J25" s="9">
        <f t="shared" si="4"/>
        <v>-66.94962748071471</v>
      </c>
    </row>
    <row r="26" spans="1:10" ht="15">
      <c r="A26" s="10" t="s">
        <v>23</v>
      </c>
      <c r="B26" s="3">
        <v>85897</v>
      </c>
      <c r="C26" s="3">
        <v>3786</v>
      </c>
      <c r="D26" s="3">
        <f t="shared" si="0"/>
        <v>89683</v>
      </c>
      <c r="E26" s="3">
        <v>50424</v>
      </c>
      <c r="F26" s="3">
        <v>1316</v>
      </c>
      <c r="G26" s="3">
        <f t="shared" si="1"/>
        <v>51740</v>
      </c>
      <c r="H26" s="4">
        <f t="shared" si="2"/>
        <v>-41.29713494068477</v>
      </c>
      <c r="I26" s="4">
        <f t="shared" si="3"/>
        <v>-65.24035921817222</v>
      </c>
      <c r="J26" s="5">
        <f t="shared" si="4"/>
        <v>-42.307906738177806</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339213</v>
      </c>
      <c r="C28" s="3">
        <v>86953</v>
      </c>
      <c r="D28" s="3">
        <f t="shared" si="0"/>
        <v>426166</v>
      </c>
      <c r="E28" s="3">
        <v>162011</v>
      </c>
      <c r="F28" s="3">
        <v>7341</v>
      </c>
      <c r="G28" s="3">
        <f t="shared" si="1"/>
        <v>169352</v>
      </c>
      <c r="H28" s="4">
        <f t="shared" si="2"/>
        <v>-52.23915357017567</v>
      </c>
      <c r="I28" s="4">
        <f t="shared" si="3"/>
        <v>-91.5575080790772</v>
      </c>
      <c r="J28" s="5">
        <f t="shared" si="4"/>
        <v>-60.26149434727313</v>
      </c>
    </row>
    <row r="29" spans="1:10" ht="15">
      <c r="A29" s="6" t="s">
        <v>26</v>
      </c>
      <c r="B29" s="7">
        <v>1124186</v>
      </c>
      <c r="C29" s="7">
        <v>50908</v>
      </c>
      <c r="D29" s="7">
        <f t="shared" si="0"/>
        <v>1175094</v>
      </c>
      <c r="E29" s="7">
        <v>676601</v>
      </c>
      <c r="F29" s="7">
        <v>18329</v>
      </c>
      <c r="G29" s="7">
        <f t="shared" si="1"/>
        <v>694930</v>
      </c>
      <c r="H29" s="8">
        <f t="shared" si="2"/>
        <v>-39.81414107629877</v>
      </c>
      <c r="I29" s="8">
        <f t="shared" si="3"/>
        <v>-63.99583562504911</v>
      </c>
      <c r="J29" s="9">
        <f t="shared" si="4"/>
        <v>-40.86175233640883</v>
      </c>
    </row>
    <row r="30" spans="1:10" ht="15">
      <c r="A30" s="10" t="s">
        <v>27</v>
      </c>
      <c r="B30" s="3">
        <v>586757</v>
      </c>
      <c r="C30" s="3">
        <v>27564</v>
      </c>
      <c r="D30" s="3">
        <f t="shared" si="0"/>
        <v>614321</v>
      </c>
      <c r="E30" s="3">
        <v>345471</v>
      </c>
      <c r="F30" s="3">
        <v>19419</v>
      </c>
      <c r="G30" s="3">
        <f t="shared" si="1"/>
        <v>364890</v>
      </c>
      <c r="H30" s="4">
        <f t="shared" si="2"/>
        <v>-41.121963606740096</v>
      </c>
      <c r="I30" s="4">
        <f t="shared" si="3"/>
        <v>-29.54941227688289</v>
      </c>
      <c r="J30" s="5">
        <f t="shared" si="4"/>
        <v>-40.602714216183394</v>
      </c>
    </row>
    <row r="31" spans="1:10" ht="15">
      <c r="A31" s="6" t="s">
        <v>28</v>
      </c>
      <c r="B31" s="7">
        <v>282555</v>
      </c>
      <c r="C31" s="7">
        <v>958</v>
      </c>
      <c r="D31" s="7">
        <f t="shared" si="0"/>
        <v>283513</v>
      </c>
      <c r="E31" s="7">
        <v>146329</v>
      </c>
      <c r="F31" s="7">
        <v>559</v>
      </c>
      <c r="G31" s="7">
        <f t="shared" si="1"/>
        <v>146888</v>
      </c>
      <c r="H31" s="8">
        <f t="shared" si="2"/>
        <v>-48.21220647307604</v>
      </c>
      <c r="I31" s="8">
        <f t="shared" si="3"/>
        <v>-41.64926931106472</v>
      </c>
      <c r="J31" s="9">
        <f t="shared" si="4"/>
        <v>-48.19003008680378</v>
      </c>
    </row>
    <row r="32" spans="1:10" ht="15">
      <c r="A32" s="10" t="s">
        <v>56</v>
      </c>
      <c r="B32" s="3">
        <v>502</v>
      </c>
      <c r="C32" s="3">
        <v>63905</v>
      </c>
      <c r="D32" s="3">
        <f t="shared" si="0"/>
        <v>64407</v>
      </c>
      <c r="E32" s="3">
        <v>0</v>
      </c>
      <c r="F32" s="3">
        <v>37649</v>
      </c>
      <c r="G32" s="3">
        <f t="shared" si="1"/>
        <v>37649</v>
      </c>
      <c r="H32" s="4">
        <f t="shared" si="2"/>
        <v>-100</v>
      </c>
      <c r="I32" s="4">
        <f t="shared" si="3"/>
        <v>-41.08598701197089</v>
      </c>
      <c r="J32" s="5">
        <f t="shared" si="4"/>
        <v>-41.545173661248</v>
      </c>
    </row>
    <row r="33" spans="1:10" ht="15">
      <c r="A33" s="6" t="s">
        <v>68</v>
      </c>
      <c r="B33" s="7">
        <v>119418</v>
      </c>
      <c r="C33" s="7">
        <v>0</v>
      </c>
      <c r="D33" s="7">
        <f t="shared" si="0"/>
        <v>119418</v>
      </c>
      <c r="E33" s="7">
        <v>53931</v>
      </c>
      <c r="F33" s="7">
        <v>0</v>
      </c>
      <c r="G33" s="7">
        <f t="shared" si="1"/>
        <v>53931</v>
      </c>
      <c r="H33" s="8">
        <f t="shared" si="2"/>
        <v>-54.83846656282972</v>
      </c>
      <c r="I33" s="8">
        <f t="shared" si="3"/>
        <v>0</v>
      </c>
      <c r="J33" s="9">
        <f t="shared" si="4"/>
        <v>-54.83846656282972</v>
      </c>
    </row>
    <row r="34" spans="1:10" ht="15">
      <c r="A34" s="10" t="s">
        <v>29</v>
      </c>
      <c r="B34" s="3">
        <v>636890</v>
      </c>
      <c r="C34" s="3">
        <v>177574</v>
      </c>
      <c r="D34" s="3">
        <f t="shared" si="0"/>
        <v>814464</v>
      </c>
      <c r="E34" s="3">
        <v>363509</v>
      </c>
      <c r="F34" s="3">
        <v>50360</v>
      </c>
      <c r="G34" s="3">
        <f t="shared" si="1"/>
        <v>413869</v>
      </c>
      <c r="H34" s="4">
        <f t="shared" si="2"/>
        <v>-42.924366845138096</v>
      </c>
      <c r="I34" s="4">
        <f t="shared" si="3"/>
        <v>-71.63999234122113</v>
      </c>
      <c r="J34" s="5">
        <f t="shared" si="4"/>
        <v>-49.185108242967154</v>
      </c>
    </row>
    <row r="35" spans="1:10" ht="15">
      <c r="A35" s="6" t="s">
        <v>67</v>
      </c>
      <c r="B35" s="7">
        <v>180071</v>
      </c>
      <c r="C35" s="7">
        <v>1081</v>
      </c>
      <c r="D35" s="7">
        <f t="shared" si="0"/>
        <v>181152</v>
      </c>
      <c r="E35" s="7">
        <v>82574</v>
      </c>
      <c r="F35" s="7">
        <v>169</v>
      </c>
      <c r="G35" s="7">
        <f t="shared" si="1"/>
        <v>82743</v>
      </c>
      <c r="H35" s="8">
        <f t="shared" si="2"/>
        <v>-54.14364334068229</v>
      </c>
      <c r="I35" s="8">
        <f t="shared" si="3"/>
        <v>-84.36632747456059</v>
      </c>
      <c r="J35" s="9">
        <f t="shared" si="4"/>
        <v>-54.32399311075782</v>
      </c>
    </row>
    <row r="36" spans="1:10" ht="15">
      <c r="A36" s="10" t="s">
        <v>30</v>
      </c>
      <c r="B36" s="3">
        <v>52604</v>
      </c>
      <c r="C36" s="3">
        <v>58303</v>
      </c>
      <c r="D36" s="3">
        <f t="shared" si="0"/>
        <v>110907</v>
      </c>
      <c r="E36" s="3">
        <v>28156</v>
      </c>
      <c r="F36" s="3">
        <v>4242</v>
      </c>
      <c r="G36" s="3">
        <f t="shared" si="1"/>
        <v>32398</v>
      </c>
      <c r="H36" s="4">
        <f t="shared" si="2"/>
        <v>-46.47555318987149</v>
      </c>
      <c r="I36" s="4">
        <f t="shared" si="3"/>
        <v>-92.72421659262817</v>
      </c>
      <c r="J36" s="5">
        <f t="shared" si="4"/>
        <v>-70.78813780915542</v>
      </c>
    </row>
    <row r="37" spans="1:10" ht="15">
      <c r="A37" s="6" t="s">
        <v>31</v>
      </c>
      <c r="B37" s="7">
        <v>176253</v>
      </c>
      <c r="C37" s="7">
        <v>116</v>
      </c>
      <c r="D37" s="7">
        <f t="shared" si="0"/>
        <v>176369</v>
      </c>
      <c r="E37" s="7">
        <v>98661</v>
      </c>
      <c r="F37" s="7">
        <v>586</v>
      </c>
      <c r="G37" s="7">
        <f t="shared" si="1"/>
        <v>99247</v>
      </c>
      <c r="H37" s="8">
        <f t="shared" si="2"/>
        <v>-44.023080458204966</v>
      </c>
      <c r="I37" s="8">
        <f t="shared" si="3"/>
        <v>405.1724137931035</v>
      </c>
      <c r="J37" s="9">
        <f t="shared" si="4"/>
        <v>-43.727639210972455</v>
      </c>
    </row>
    <row r="38" spans="1:10" ht="15">
      <c r="A38" s="10" t="s">
        <v>32</v>
      </c>
      <c r="B38" s="3">
        <v>358909</v>
      </c>
      <c r="C38" s="3">
        <v>194</v>
      </c>
      <c r="D38" s="3">
        <f t="shared" si="0"/>
        <v>359103</v>
      </c>
      <c r="E38" s="3">
        <v>249304</v>
      </c>
      <c r="F38" s="3">
        <v>0</v>
      </c>
      <c r="G38" s="3">
        <f t="shared" si="1"/>
        <v>249304</v>
      </c>
      <c r="H38" s="4">
        <f t="shared" si="2"/>
        <v>-30.53838159533475</v>
      </c>
      <c r="I38" s="4">
        <f t="shared" si="3"/>
        <v>-100</v>
      </c>
      <c r="J38" s="5">
        <f t="shared" si="4"/>
        <v>-30.575907190973062</v>
      </c>
    </row>
    <row r="39" spans="1:10" ht="15">
      <c r="A39" s="6" t="s">
        <v>33</v>
      </c>
      <c r="B39" s="7">
        <v>41662</v>
      </c>
      <c r="C39" s="7">
        <v>1975</v>
      </c>
      <c r="D39" s="7">
        <f t="shared" si="0"/>
        <v>43637</v>
      </c>
      <c r="E39" s="7">
        <v>17150</v>
      </c>
      <c r="F39" s="7">
        <v>1267</v>
      </c>
      <c r="G39" s="7">
        <f t="shared" si="1"/>
        <v>18417</v>
      </c>
      <c r="H39" s="8">
        <f t="shared" si="2"/>
        <v>-58.835389563631125</v>
      </c>
      <c r="I39" s="8">
        <f t="shared" si="3"/>
        <v>-35.848101265822784</v>
      </c>
      <c r="J39" s="9">
        <f t="shared" si="4"/>
        <v>-57.79499048972202</v>
      </c>
    </row>
    <row r="40" spans="1:10" ht="15">
      <c r="A40" s="10" t="s">
        <v>34</v>
      </c>
      <c r="B40" s="3">
        <v>1296775</v>
      </c>
      <c r="C40" s="3">
        <v>239534</v>
      </c>
      <c r="D40" s="3">
        <f t="shared" si="0"/>
        <v>1536309</v>
      </c>
      <c r="E40" s="3">
        <v>630417</v>
      </c>
      <c r="F40" s="3">
        <v>156814</v>
      </c>
      <c r="G40" s="3">
        <f t="shared" si="1"/>
        <v>787231</v>
      </c>
      <c r="H40" s="4">
        <f t="shared" si="2"/>
        <v>-51.3857839640647</v>
      </c>
      <c r="I40" s="4">
        <f t="shared" si="3"/>
        <v>-34.53371963896566</v>
      </c>
      <c r="J40" s="5">
        <f t="shared" si="4"/>
        <v>-48.75829016167971</v>
      </c>
    </row>
    <row r="41" spans="1:10" ht="15">
      <c r="A41" s="6" t="s">
        <v>35</v>
      </c>
      <c r="B41" s="7">
        <v>35212</v>
      </c>
      <c r="C41" s="7">
        <v>3821</v>
      </c>
      <c r="D41" s="7">
        <f t="shared" si="0"/>
        <v>39033</v>
      </c>
      <c r="E41" s="7">
        <v>10604</v>
      </c>
      <c r="F41" s="7">
        <v>1016</v>
      </c>
      <c r="G41" s="7">
        <f t="shared" si="1"/>
        <v>11620</v>
      </c>
      <c r="H41" s="8">
        <f t="shared" si="2"/>
        <v>-69.88526638645916</v>
      </c>
      <c r="I41" s="8">
        <f t="shared" si="3"/>
        <v>-73.41010206752159</v>
      </c>
      <c r="J41" s="9">
        <f t="shared" si="4"/>
        <v>-70.23031793610535</v>
      </c>
    </row>
    <row r="42" spans="1:10" ht="15">
      <c r="A42" s="10" t="s">
        <v>36</v>
      </c>
      <c r="B42" s="3">
        <v>587066</v>
      </c>
      <c r="C42" s="3">
        <v>93830</v>
      </c>
      <c r="D42" s="3">
        <f t="shared" si="0"/>
        <v>680896</v>
      </c>
      <c r="E42" s="3">
        <v>288884</v>
      </c>
      <c r="F42" s="3">
        <v>46091</v>
      </c>
      <c r="G42" s="3">
        <f t="shared" si="1"/>
        <v>334975</v>
      </c>
      <c r="H42" s="4">
        <f t="shared" si="2"/>
        <v>-50.79190414706354</v>
      </c>
      <c r="I42" s="4">
        <f t="shared" si="3"/>
        <v>-50.87818394969625</v>
      </c>
      <c r="J42" s="5">
        <f t="shared" si="4"/>
        <v>-50.80379382460758</v>
      </c>
    </row>
    <row r="43" spans="1:10" ht="15">
      <c r="A43" s="6" t="s">
        <v>37</v>
      </c>
      <c r="B43" s="7">
        <v>486292</v>
      </c>
      <c r="C43" s="7">
        <v>6360</v>
      </c>
      <c r="D43" s="7">
        <f t="shared" si="0"/>
        <v>492652</v>
      </c>
      <c r="E43" s="7">
        <v>312316</v>
      </c>
      <c r="F43" s="7">
        <v>3899</v>
      </c>
      <c r="G43" s="7">
        <f t="shared" si="1"/>
        <v>316215</v>
      </c>
      <c r="H43" s="8">
        <f t="shared" si="2"/>
        <v>-35.776035797422125</v>
      </c>
      <c r="I43" s="8">
        <f t="shared" si="3"/>
        <v>-38.69496855345912</v>
      </c>
      <c r="J43" s="9">
        <f t="shared" si="4"/>
        <v>-35.81371840569002</v>
      </c>
    </row>
    <row r="44" spans="1:10" ht="15">
      <c r="A44" s="10" t="s">
        <v>38</v>
      </c>
      <c r="B44" s="3">
        <v>376480</v>
      </c>
      <c r="C44" s="3">
        <v>2202</v>
      </c>
      <c r="D44" s="3">
        <f t="shared" si="0"/>
        <v>378682</v>
      </c>
      <c r="E44" s="3">
        <v>248741</v>
      </c>
      <c r="F44" s="3">
        <v>477</v>
      </c>
      <c r="G44" s="3">
        <f t="shared" si="1"/>
        <v>249218</v>
      </c>
      <c r="H44" s="4">
        <f t="shared" si="2"/>
        <v>-33.92982362940927</v>
      </c>
      <c r="I44" s="4">
        <f t="shared" si="3"/>
        <v>-78.33787465940054</v>
      </c>
      <c r="J44" s="5">
        <f t="shared" si="4"/>
        <v>-34.18805224436334</v>
      </c>
    </row>
    <row r="45" spans="1:10" ht="15">
      <c r="A45" s="6" t="s">
        <v>70</v>
      </c>
      <c r="B45" s="7">
        <v>261632</v>
      </c>
      <c r="C45" s="7">
        <v>1210</v>
      </c>
      <c r="D45" s="7">
        <f t="shared" si="0"/>
        <v>262842</v>
      </c>
      <c r="E45" s="7">
        <v>170316</v>
      </c>
      <c r="F45" s="7">
        <v>903</v>
      </c>
      <c r="G45" s="7">
        <f t="shared" si="1"/>
        <v>171219</v>
      </c>
      <c r="H45" s="8">
        <f t="shared" si="2"/>
        <v>-34.9024584148728</v>
      </c>
      <c r="I45" s="8">
        <f t="shared" si="3"/>
        <v>-25.371900826446282</v>
      </c>
      <c r="J45" s="9">
        <f t="shared" si="4"/>
        <v>-34.85858424452713</v>
      </c>
    </row>
    <row r="46" spans="1:10" ht="15">
      <c r="A46" s="10" t="s">
        <v>39</v>
      </c>
      <c r="B46" s="3">
        <v>314686</v>
      </c>
      <c r="C46" s="3">
        <v>3027</v>
      </c>
      <c r="D46" s="3">
        <f t="shared" si="0"/>
        <v>317713</v>
      </c>
      <c r="E46" s="3">
        <v>104292</v>
      </c>
      <c r="F46" s="3">
        <v>1148</v>
      </c>
      <c r="G46" s="3">
        <f t="shared" si="1"/>
        <v>105440</v>
      </c>
      <c r="H46" s="4">
        <f t="shared" si="2"/>
        <v>-66.85839217505705</v>
      </c>
      <c r="I46" s="4">
        <f t="shared" si="3"/>
        <v>-62.074661380905184</v>
      </c>
      <c r="J46" s="5">
        <f t="shared" si="4"/>
        <v>-66.81281533963042</v>
      </c>
    </row>
    <row r="47" spans="1:10" ht="15">
      <c r="A47" s="6" t="s">
        <v>40</v>
      </c>
      <c r="B47" s="7">
        <v>693755</v>
      </c>
      <c r="C47" s="7">
        <v>19726</v>
      </c>
      <c r="D47" s="7">
        <f t="shared" si="0"/>
        <v>713481</v>
      </c>
      <c r="E47" s="7">
        <v>348421</v>
      </c>
      <c r="F47" s="7">
        <v>8609</v>
      </c>
      <c r="G47" s="7">
        <f t="shared" si="1"/>
        <v>357030</v>
      </c>
      <c r="H47" s="8">
        <f t="shared" si="2"/>
        <v>-49.777515117008164</v>
      </c>
      <c r="I47" s="8">
        <f t="shared" si="3"/>
        <v>-56.35709216262801</v>
      </c>
      <c r="J47" s="9">
        <f t="shared" si="4"/>
        <v>-49.959424287402186</v>
      </c>
    </row>
    <row r="48" spans="1:10" ht="15">
      <c r="A48" s="10" t="s">
        <v>41</v>
      </c>
      <c r="B48" s="3">
        <v>915715</v>
      </c>
      <c r="C48" s="3">
        <v>95957</v>
      </c>
      <c r="D48" s="3">
        <f t="shared" si="0"/>
        <v>1011672</v>
      </c>
      <c r="E48" s="3">
        <v>514921</v>
      </c>
      <c r="F48" s="3">
        <v>62693</v>
      </c>
      <c r="G48" s="3">
        <f t="shared" si="1"/>
        <v>577614</v>
      </c>
      <c r="H48" s="4">
        <f t="shared" si="2"/>
        <v>-43.76842139748721</v>
      </c>
      <c r="I48" s="4">
        <f t="shared" si="3"/>
        <v>-34.665527267421865</v>
      </c>
      <c r="J48" s="5">
        <f t="shared" si="4"/>
        <v>-42.905012691860605</v>
      </c>
    </row>
    <row r="49" spans="1:10" ht="15">
      <c r="A49" s="6" t="s">
        <v>42</v>
      </c>
      <c r="B49" s="7">
        <v>18608</v>
      </c>
      <c r="C49" s="7">
        <v>0</v>
      </c>
      <c r="D49" s="7">
        <f t="shared" si="0"/>
        <v>18608</v>
      </c>
      <c r="E49" s="7">
        <v>17718</v>
      </c>
      <c r="F49" s="7">
        <v>0</v>
      </c>
      <c r="G49" s="7">
        <f t="shared" si="1"/>
        <v>17718</v>
      </c>
      <c r="H49" s="8">
        <f t="shared" si="2"/>
        <v>-4.7828890799656065</v>
      </c>
      <c r="I49" s="8">
        <f t="shared" si="3"/>
        <v>0</v>
      </c>
      <c r="J49" s="9">
        <f t="shared" si="4"/>
        <v>-4.7828890799656065</v>
      </c>
    </row>
    <row r="50" spans="1:10" ht="15">
      <c r="A50" s="10" t="s">
        <v>43</v>
      </c>
      <c r="B50" s="3">
        <v>93044</v>
      </c>
      <c r="C50" s="3">
        <v>319</v>
      </c>
      <c r="D50" s="3">
        <f t="shared" si="0"/>
        <v>93363</v>
      </c>
      <c r="E50" s="3">
        <v>56089</v>
      </c>
      <c r="F50" s="3">
        <v>0</v>
      </c>
      <c r="G50" s="3">
        <f t="shared" si="1"/>
        <v>56089</v>
      </c>
      <c r="H50" s="4">
        <f t="shared" si="2"/>
        <v>-39.71776793774988</v>
      </c>
      <c r="I50" s="4">
        <f t="shared" si="3"/>
        <v>-100</v>
      </c>
      <c r="J50" s="5">
        <f t="shared" si="4"/>
        <v>-39.92373852596853</v>
      </c>
    </row>
    <row r="51" spans="1:10" ht="15">
      <c r="A51" s="6" t="s">
        <v>44</v>
      </c>
      <c r="B51" s="7">
        <v>331267</v>
      </c>
      <c r="C51" s="7">
        <v>3584</v>
      </c>
      <c r="D51" s="7">
        <f t="shared" si="0"/>
        <v>334851</v>
      </c>
      <c r="E51" s="7">
        <v>185929</v>
      </c>
      <c r="F51" s="7">
        <v>3191</v>
      </c>
      <c r="G51" s="7">
        <f t="shared" si="1"/>
        <v>189120</v>
      </c>
      <c r="H51" s="8">
        <f t="shared" si="2"/>
        <v>-43.87337102699635</v>
      </c>
      <c r="I51" s="8">
        <f t="shared" si="3"/>
        <v>-10.965401785714286</v>
      </c>
      <c r="J51" s="9">
        <f t="shared" si="4"/>
        <v>-43.5211482121899</v>
      </c>
    </row>
    <row r="52" spans="1:10" ht="15">
      <c r="A52" s="10" t="s">
        <v>75</v>
      </c>
      <c r="B52" s="3">
        <v>468594</v>
      </c>
      <c r="C52" s="3">
        <v>13300</v>
      </c>
      <c r="D52" s="3">
        <f t="shared" si="0"/>
        <v>481894</v>
      </c>
      <c r="E52" s="3">
        <v>274977</v>
      </c>
      <c r="F52" s="3">
        <v>4217</v>
      </c>
      <c r="G52" s="3">
        <f t="shared" si="1"/>
        <v>279194</v>
      </c>
      <c r="H52" s="4">
        <f t="shared" si="2"/>
        <v>-41.31871086697653</v>
      </c>
      <c r="I52" s="4">
        <f t="shared" si="3"/>
        <v>-68.29323308270678</v>
      </c>
      <c r="J52" s="5">
        <f t="shared" si="4"/>
        <v>-42.063192320302804</v>
      </c>
    </row>
    <row r="53" spans="1:10" ht="15">
      <c r="A53" s="6" t="s">
        <v>45</v>
      </c>
      <c r="B53" s="7">
        <v>250180</v>
      </c>
      <c r="C53" s="7">
        <v>0</v>
      </c>
      <c r="D53" s="7">
        <f t="shared" si="0"/>
        <v>250180</v>
      </c>
      <c r="E53" s="7">
        <v>126803</v>
      </c>
      <c r="F53" s="7">
        <v>0</v>
      </c>
      <c r="G53" s="7">
        <f t="shared" si="1"/>
        <v>126803</v>
      </c>
      <c r="H53" s="8">
        <f t="shared" si="2"/>
        <v>-49.31529298904789</v>
      </c>
      <c r="I53" s="8">
        <f t="shared" si="3"/>
        <v>0</v>
      </c>
      <c r="J53" s="9">
        <f t="shared" si="4"/>
        <v>-49.31529298904789</v>
      </c>
    </row>
    <row r="54" spans="1:10" ht="15">
      <c r="A54" s="10" t="s">
        <v>71</v>
      </c>
      <c r="B54" s="3">
        <v>46473</v>
      </c>
      <c r="C54" s="3">
        <v>1816</v>
      </c>
      <c r="D54" s="3">
        <f t="shared" si="0"/>
        <v>48289</v>
      </c>
      <c r="E54" s="3">
        <v>17163</v>
      </c>
      <c r="F54" s="3">
        <v>389</v>
      </c>
      <c r="G54" s="3">
        <f t="shared" si="1"/>
        <v>17552</v>
      </c>
      <c r="H54" s="4">
        <f t="shared" si="2"/>
        <v>-63.068878703763474</v>
      </c>
      <c r="I54" s="4">
        <f t="shared" si="3"/>
        <v>-78.57929515418502</v>
      </c>
      <c r="J54" s="5">
        <f t="shared" si="4"/>
        <v>-63.65217751454782</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17807</v>
      </c>
      <c r="C56" s="3">
        <v>508</v>
      </c>
      <c r="D56" s="3">
        <f t="shared" si="0"/>
        <v>18315</v>
      </c>
      <c r="E56" s="3">
        <v>6804</v>
      </c>
      <c r="F56" s="3">
        <v>714</v>
      </c>
      <c r="G56" s="3">
        <f>+E56+F56</f>
        <v>7518</v>
      </c>
      <c r="H56" s="4">
        <f t="shared" si="2"/>
        <v>-61.79030718256865</v>
      </c>
      <c r="I56" s="4">
        <f t="shared" si="3"/>
        <v>40.55118110236221</v>
      </c>
      <c r="J56" s="5">
        <f t="shared" si="4"/>
        <v>-58.95167895167896</v>
      </c>
    </row>
    <row r="57" spans="1:10" ht="15">
      <c r="A57" s="6" t="s">
        <v>48</v>
      </c>
      <c r="B57" s="7">
        <v>955992</v>
      </c>
      <c r="C57" s="7">
        <v>6949</v>
      </c>
      <c r="D57" s="7">
        <f t="shared" si="0"/>
        <v>962941</v>
      </c>
      <c r="E57" s="7">
        <v>603752</v>
      </c>
      <c r="F57" s="7">
        <v>1237</v>
      </c>
      <c r="G57" s="7">
        <f t="shared" si="1"/>
        <v>604989</v>
      </c>
      <c r="H57" s="8">
        <f t="shared" si="2"/>
        <v>-36.845496615034435</v>
      </c>
      <c r="I57" s="8">
        <f t="shared" si="3"/>
        <v>-82.19887753633617</v>
      </c>
      <c r="J57" s="9">
        <f t="shared" si="4"/>
        <v>-37.17278628701032</v>
      </c>
    </row>
    <row r="58" spans="1:10" ht="15">
      <c r="A58" s="10" t="s">
        <v>57</v>
      </c>
      <c r="B58" s="3">
        <v>41975</v>
      </c>
      <c r="C58" s="3">
        <v>18463</v>
      </c>
      <c r="D58" s="3">
        <f t="shared" si="0"/>
        <v>60438</v>
      </c>
      <c r="E58" s="3">
        <v>9512</v>
      </c>
      <c r="F58" s="3">
        <v>6938</v>
      </c>
      <c r="G58" s="3">
        <f t="shared" si="1"/>
        <v>16450</v>
      </c>
      <c r="H58" s="4">
        <f t="shared" si="2"/>
        <v>-77.33889219773675</v>
      </c>
      <c r="I58" s="4">
        <f t="shared" si="3"/>
        <v>-62.42214158045821</v>
      </c>
      <c r="J58" s="5">
        <f t="shared" si="4"/>
        <v>-72.78202455408848</v>
      </c>
    </row>
    <row r="59" spans="1:10" ht="15">
      <c r="A59" s="6" t="s">
        <v>58</v>
      </c>
      <c r="B59" s="7">
        <v>10731</v>
      </c>
      <c r="C59" s="7">
        <v>5446</v>
      </c>
      <c r="D59" s="7">
        <f t="shared" si="0"/>
        <v>16177</v>
      </c>
      <c r="E59" s="7">
        <v>2703</v>
      </c>
      <c r="F59" s="7">
        <v>5579</v>
      </c>
      <c r="G59" s="7">
        <f t="shared" si="1"/>
        <v>8282</v>
      </c>
      <c r="H59" s="8">
        <f t="shared" si="2"/>
        <v>-74.811294380766</v>
      </c>
      <c r="I59" s="8">
        <f t="shared" si="3"/>
        <v>2.442159383033419</v>
      </c>
      <c r="J59" s="9">
        <f t="shared" si="4"/>
        <v>-48.80385732830562</v>
      </c>
    </row>
    <row r="60" spans="1:10" ht="15">
      <c r="A60" s="11" t="s">
        <v>49</v>
      </c>
      <c r="B60" s="12">
        <f>B61-SUM(B6+B10+B20+B32+B58+B59+B5)</f>
        <v>45664693</v>
      </c>
      <c r="C60" s="12">
        <f>C61-SUM(C6+C10+C20+C32+C58+C59+C5)</f>
        <v>41213898</v>
      </c>
      <c r="D60" s="12">
        <f>D61-SUM(D6+D10+D20+D32+D58+D59+D5)</f>
        <v>86878591</v>
      </c>
      <c r="E60" s="12">
        <f>E61-SUM(E6+E10+E20+E32+E58+E59+E5)</f>
        <v>19788794</v>
      </c>
      <c r="F60" s="12">
        <f>F61-SUM(F6+F10+F20+F32+F58+F59+F5)</f>
        <v>5407950</v>
      </c>
      <c r="G60" s="12">
        <f>G61-SUM(G6+G10+G20+G32+G58+G59+G5)</f>
        <v>25196744</v>
      </c>
      <c r="H60" s="13">
        <f aca="true" t="shared" si="5" ref="H60:J61">+_xlfn.IFERROR(((E60-B60)/B60)*100,0)</f>
        <v>-56.66500155820603</v>
      </c>
      <c r="I60" s="13">
        <f t="shared" si="5"/>
        <v>-86.87833409982234</v>
      </c>
      <c r="J60" s="13">
        <f t="shared" si="5"/>
        <v>-70.99775248426855</v>
      </c>
    </row>
    <row r="61" spans="1:10" ht="15">
      <c r="A61" s="14" t="s">
        <v>50</v>
      </c>
      <c r="B61" s="15">
        <f>SUM(B4:B59)</f>
        <v>67632645</v>
      </c>
      <c r="C61" s="15">
        <f>SUM(C4:C59)</f>
        <v>72744735</v>
      </c>
      <c r="D61" s="15">
        <f>SUM(D4:D59)</f>
        <v>140377380</v>
      </c>
      <c r="E61" s="15">
        <f>SUM(E4:E59)</f>
        <v>32268780</v>
      </c>
      <c r="F61" s="15">
        <f>SUM(F4:F59)</f>
        <v>19979228</v>
      </c>
      <c r="G61" s="15">
        <f>SUM(G4:G59)</f>
        <v>52248008</v>
      </c>
      <c r="H61" s="16">
        <f t="shared" si="5"/>
        <v>-52.28815906874558</v>
      </c>
      <c r="I61" s="16">
        <f t="shared" si="5"/>
        <v>-72.53515598070432</v>
      </c>
      <c r="J61" s="16">
        <f t="shared" si="5"/>
        <v>-62.780322584735515</v>
      </c>
    </row>
    <row r="62" spans="1:10" ht="15">
      <c r="A62" s="11" t="s">
        <v>60</v>
      </c>
      <c r="B62" s="12"/>
      <c r="C62" s="12"/>
      <c r="D62" s="12">
        <v>388943</v>
      </c>
      <c r="E62" s="12"/>
      <c r="F62" s="12"/>
      <c r="G62" s="12">
        <v>42446</v>
      </c>
      <c r="H62" s="13"/>
      <c r="I62" s="13"/>
      <c r="J62" s="13">
        <f>+_xlfn.IFERROR(((G62-D62)/D62)*100,0)</f>
        <v>-89.08683277498245</v>
      </c>
    </row>
    <row r="63" spans="1:10" ht="15">
      <c r="A63" s="11" t="s">
        <v>61</v>
      </c>
      <c r="B63" s="12"/>
      <c r="C63" s="12"/>
      <c r="D63" s="32">
        <v>22632</v>
      </c>
      <c r="E63" s="12"/>
      <c r="F63" s="12"/>
      <c r="G63" s="12">
        <v>75</v>
      </c>
      <c r="H63" s="13"/>
      <c r="I63" s="13"/>
      <c r="J63" s="13">
        <f>+_xlfn.IFERROR(((G63-D63)/D63)*100,0)</f>
        <v>-99.66861081654295</v>
      </c>
    </row>
    <row r="64" spans="1:10" ht="15.75" thickBot="1">
      <c r="A64" s="18" t="s">
        <v>62</v>
      </c>
      <c r="B64" s="19"/>
      <c r="C64" s="19"/>
      <c r="D64" s="19">
        <f>+D62+D63</f>
        <v>411575</v>
      </c>
      <c r="E64" s="19"/>
      <c r="F64" s="19"/>
      <c r="G64" s="19">
        <f>+G62+G63</f>
        <v>42521</v>
      </c>
      <c r="H64" s="56">
        <f>+_xlfn.IFERROR(((G64-D64)/D64)*100,0)</f>
        <v>-89.66871165644172</v>
      </c>
      <c r="I64" s="56"/>
      <c r="J64" s="57"/>
    </row>
    <row r="65" spans="1:10" ht="15.75" thickBot="1">
      <c r="A65" s="20" t="s">
        <v>63</v>
      </c>
      <c r="B65" s="33"/>
      <c r="C65" s="33"/>
      <c r="D65" s="33">
        <f>+D61+D64</f>
        <v>140788955</v>
      </c>
      <c r="E65" s="21"/>
      <c r="F65" s="21"/>
      <c r="G65" s="21">
        <f>+G61+G64</f>
        <v>52290529</v>
      </c>
      <c r="H65" s="60">
        <f>+_xlfn.IFERROR(((G65-D65)/D65)*100,0)</f>
        <v>-62.85892668213924</v>
      </c>
      <c r="I65" s="60"/>
      <c r="J65" s="61"/>
    </row>
    <row r="66" spans="1:10" ht="49.5" customHeight="1">
      <c r="A66" s="47" t="s">
        <v>72</v>
      </c>
      <c r="B66" s="47"/>
      <c r="C66" s="47"/>
      <c r="D66" s="47"/>
      <c r="E66" s="47"/>
      <c r="F66" s="47"/>
      <c r="G66" s="47"/>
      <c r="H66" s="47"/>
      <c r="I66" s="47"/>
      <c r="J66" s="47"/>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0">
      <selection activeCell="E71" sqref="E71"/>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76</v>
      </c>
      <c r="C2" s="53"/>
      <c r="D2" s="53"/>
      <c r="E2" s="53" t="s">
        <v>77</v>
      </c>
      <c r="F2" s="53"/>
      <c r="G2" s="53"/>
      <c r="H2" s="54" t="s">
        <v>74</v>
      </c>
      <c r="I2" s="54"/>
      <c r="J2" s="55"/>
    </row>
    <row r="3" spans="1:10" ht="15">
      <c r="A3" s="52"/>
      <c r="B3" s="1" t="s">
        <v>2</v>
      </c>
      <c r="C3" s="1" t="s">
        <v>3</v>
      </c>
      <c r="D3" s="1" t="s">
        <v>4</v>
      </c>
      <c r="E3" s="1" t="s">
        <v>2</v>
      </c>
      <c r="F3" s="1" t="s">
        <v>3</v>
      </c>
      <c r="G3" s="1" t="s">
        <v>4</v>
      </c>
      <c r="H3" s="1" t="s">
        <v>2</v>
      </c>
      <c r="I3" s="1" t="s">
        <v>3</v>
      </c>
      <c r="J3" s="2" t="s">
        <v>4</v>
      </c>
    </row>
    <row r="4" spans="1:11" ht="15">
      <c r="A4" s="10" t="s">
        <v>5</v>
      </c>
      <c r="B4" s="3">
        <v>34838</v>
      </c>
      <c r="C4" s="3">
        <v>91879</v>
      </c>
      <c r="D4" s="3">
        <f>+B4+C4</f>
        <v>126717</v>
      </c>
      <c r="E4" s="3">
        <v>6284</v>
      </c>
      <c r="F4" s="3">
        <v>17041</v>
      </c>
      <c r="G4" s="3">
        <f>SUM(E4:F4)</f>
        <v>23325</v>
      </c>
      <c r="H4" s="4">
        <f>+_xlfn.IFERROR(((E4-B4)/B4)*100,0)</f>
        <v>-81.96222515643838</v>
      </c>
      <c r="I4" s="4">
        <f>+_xlfn.IFERROR(((F4-C4)/C4)*100,0)</f>
        <v>-81.45278028711675</v>
      </c>
      <c r="J4" s="5">
        <f>+_xlfn.IFERROR(((G4-D4)/D4)*100,0)</f>
        <v>-81.59284073960085</v>
      </c>
      <c r="K4" s="36"/>
    </row>
    <row r="5" spans="1:11" ht="15">
      <c r="A5" s="6" t="s">
        <v>69</v>
      </c>
      <c r="B5" s="7">
        <v>47079</v>
      </c>
      <c r="C5" s="7">
        <v>137370</v>
      </c>
      <c r="D5" s="7">
        <f aca="true" t="shared" si="0" ref="D5:D59">+B5+C5</f>
        <v>184449</v>
      </c>
      <c r="E5" s="7">
        <v>40268</v>
      </c>
      <c r="F5" s="7">
        <v>84750</v>
      </c>
      <c r="G5" s="7">
        <f>+E5+F5</f>
        <v>125018</v>
      </c>
      <c r="H5" s="8">
        <f>+_xlfn.IFERROR(((E5-B5)/B5)*100,0)</f>
        <v>-14.467172199919284</v>
      </c>
      <c r="I5" s="8">
        <f>+_xlfn.IFERROR(((F5-C5)/C5)*100,0)</f>
        <v>-38.305306835553615</v>
      </c>
      <c r="J5" s="9">
        <f>+_xlfn.IFERROR(((G5-D5)/D5)*100,0)</f>
        <v>-32.22083069032632</v>
      </c>
      <c r="K5" s="36"/>
    </row>
    <row r="6" spans="1:10" ht="15">
      <c r="A6" s="10" t="s">
        <v>53</v>
      </c>
      <c r="B6" s="3">
        <v>90588</v>
      </c>
      <c r="C6" s="3">
        <v>66081</v>
      </c>
      <c r="D6" s="3">
        <f t="shared" si="0"/>
        <v>156669</v>
      </c>
      <c r="E6" s="3">
        <v>49780</v>
      </c>
      <c r="F6" s="3">
        <v>26796</v>
      </c>
      <c r="G6" s="3">
        <f aca="true" t="shared" si="1" ref="G6:G59">SUM(E6:F6)</f>
        <v>76576</v>
      </c>
      <c r="H6" s="4">
        <f aca="true" t="shared" si="2" ref="H6:H59">+_xlfn.IFERROR(((E6-B6)/B6)*100,0)</f>
        <v>-45.04790921534861</v>
      </c>
      <c r="I6" s="4">
        <f aca="true" t="shared" si="3" ref="I6:I61">+_xlfn.IFERROR(((F6-C6)/C6)*100,0)</f>
        <v>-59.44976619603214</v>
      </c>
      <c r="J6" s="5">
        <f aca="true" t="shared" si="4" ref="J6:J61">+_xlfn.IFERROR(((G6-D6)/D6)*100,0)</f>
        <v>-51.12243009146672</v>
      </c>
    </row>
    <row r="7" spans="1:10" ht="15">
      <c r="A7" s="6" t="s">
        <v>6</v>
      </c>
      <c r="B7" s="7">
        <v>54396</v>
      </c>
      <c r="C7" s="7">
        <v>13862</v>
      </c>
      <c r="D7" s="7">
        <f t="shared" si="0"/>
        <v>68258</v>
      </c>
      <c r="E7" s="7">
        <v>27278</v>
      </c>
      <c r="F7" s="7">
        <v>6364</v>
      </c>
      <c r="G7" s="7">
        <f t="shared" si="1"/>
        <v>33642</v>
      </c>
      <c r="H7" s="8">
        <f t="shared" si="2"/>
        <v>-49.852930362526656</v>
      </c>
      <c r="I7" s="8">
        <f t="shared" si="3"/>
        <v>-54.09031885730775</v>
      </c>
      <c r="J7" s="9">
        <f t="shared" si="4"/>
        <v>-50.713469483430515</v>
      </c>
    </row>
    <row r="8" spans="1:10" ht="15">
      <c r="A8" s="10" t="s">
        <v>7</v>
      </c>
      <c r="B8" s="3">
        <v>40597</v>
      </c>
      <c r="C8" s="3">
        <v>16010</v>
      </c>
      <c r="D8" s="3">
        <f t="shared" si="0"/>
        <v>56607</v>
      </c>
      <c r="E8" s="3">
        <v>22982</v>
      </c>
      <c r="F8" s="3">
        <v>6661</v>
      </c>
      <c r="G8" s="3">
        <f t="shared" si="1"/>
        <v>29643</v>
      </c>
      <c r="H8" s="4">
        <f t="shared" si="2"/>
        <v>-43.38990565805355</v>
      </c>
      <c r="I8" s="4">
        <f t="shared" si="3"/>
        <v>-58.39475327920049</v>
      </c>
      <c r="J8" s="5">
        <f t="shared" si="4"/>
        <v>-47.63368487996184</v>
      </c>
    </row>
    <row r="9" spans="1:10" ht="15">
      <c r="A9" s="6" t="s">
        <v>8</v>
      </c>
      <c r="B9" s="7">
        <v>34393</v>
      </c>
      <c r="C9" s="7">
        <v>110233</v>
      </c>
      <c r="D9" s="7">
        <f t="shared" si="0"/>
        <v>144626</v>
      </c>
      <c r="E9" s="7">
        <v>18813</v>
      </c>
      <c r="F9" s="7">
        <v>19957</v>
      </c>
      <c r="G9" s="7">
        <f t="shared" si="1"/>
        <v>38770</v>
      </c>
      <c r="H9" s="8">
        <f t="shared" si="2"/>
        <v>-45.299915680516385</v>
      </c>
      <c r="I9" s="8">
        <f t="shared" si="3"/>
        <v>-81.89562109350194</v>
      </c>
      <c r="J9" s="9">
        <f t="shared" si="4"/>
        <v>-73.19292520017147</v>
      </c>
    </row>
    <row r="10" spans="1:10" ht="15">
      <c r="A10" s="10" t="s">
        <v>54</v>
      </c>
      <c r="B10" s="3">
        <v>2702</v>
      </c>
      <c r="C10" s="3">
        <v>2751</v>
      </c>
      <c r="D10" s="3">
        <f t="shared" si="0"/>
        <v>5453</v>
      </c>
      <c r="E10" s="3">
        <v>1294</v>
      </c>
      <c r="F10" s="3">
        <v>192</v>
      </c>
      <c r="G10" s="3">
        <f t="shared" si="1"/>
        <v>1486</v>
      </c>
      <c r="H10" s="4">
        <f t="shared" si="2"/>
        <v>-52.109548482605476</v>
      </c>
      <c r="I10" s="4">
        <f t="shared" si="3"/>
        <v>-93.020719738277</v>
      </c>
      <c r="J10" s="5">
        <f t="shared" si="4"/>
        <v>-72.74894553456814</v>
      </c>
    </row>
    <row r="11" spans="1:10" ht="15">
      <c r="A11" s="6" t="s">
        <v>9</v>
      </c>
      <c r="B11" s="7">
        <v>15870</v>
      </c>
      <c r="C11" s="7">
        <v>14596</v>
      </c>
      <c r="D11" s="7">
        <f t="shared" si="0"/>
        <v>30466</v>
      </c>
      <c r="E11" s="7">
        <v>9569</v>
      </c>
      <c r="F11" s="7">
        <v>3093</v>
      </c>
      <c r="G11" s="7">
        <f t="shared" si="1"/>
        <v>12662</v>
      </c>
      <c r="H11" s="8">
        <f t="shared" si="2"/>
        <v>-39.703843730308755</v>
      </c>
      <c r="I11" s="8">
        <f>+_xlfn.IFERROR(((F11-C11)/C11)*100,0)</f>
        <v>-78.80926281172924</v>
      </c>
      <c r="J11" s="9">
        <f t="shared" si="4"/>
        <v>-58.43891551237444</v>
      </c>
    </row>
    <row r="12" spans="1:10" ht="15">
      <c r="A12" s="10" t="s">
        <v>10</v>
      </c>
      <c r="B12" s="3">
        <v>14754</v>
      </c>
      <c r="C12" s="3">
        <v>10448</v>
      </c>
      <c r="D12" s="3">
        <f t="shared" si="0"/>
        <v>25202</v>
      </c>
      <c r="E12" s="3">
        <v>7494</v>
      </c>
      <c r="F12" s="3">
        <v>3205</v>
      </c>
      <c r="G12" s="3">
        <f t="shared" si="1"/>
        <v>10699</v>
      </c>
      <c r="H12" s="4">
        <f t="shared" si="2"/>
        <v>-49.206994713298094</v>
      </c>
      <c r="I12" s="4">
        <f t="shared" si="3"/>
        <v>-69.32427258805512</v>
      </c>
      <c r="J12" s="5">
        <f t="shared" si="4"/>
        <v>-57.547020077771606</v>
      </c>
    </row>
    <row r="13" spans="1:10" ht="15">
      <c r="A13" s="6" t="s">
        <v>11</v>
      </c>
      <c r="B13" s="7">
        <v>22745</v>
      </c>
      <c r="C13" s="7">
        <v>4475</v>
      </c>
      <c r="D13" s="7">
        <f t="shared" si="0"/>
        <v>27220</v>
      </c>
      <c r="E13" s="7">
        <v>15211</v>
      </c>
      <c r="F13" s="7">
        <v>1828</v>
      </c>
      <c r="G13" s="7">
        <f t="shared" si="1"/>
        <v>17039</v>
      </c>
      <c r="H13" s="8">
        <f t="shared" si="2"/>
        <v>-33.12376346449769</v>
      </c>
      <c r="I13" s="8">
        <f t="shared" si="3"/>
        <v>-59.15083798882682</v>
      </c>
      <c r="J13" s="9">
        <f t="shared" si="4"/>
        <v>-37.40264511388685</v>
      </c>
    </row>
    <row r="14" spans="1:10" ht="15">
      <c r="A14" s="10" t="s">
        <v>12</v>
      </c>
      <c r="B14" s="3">
        <v>14635</v>
      </c>
      <c r="C14" s="3">
        <v>3483</v>
      </c>
      <c r="D14" s="3">
        <f t="shared" si="0"/>
        <v>18118</v>
      </c>
      <c r="E14" s="3">
        <v>8241</v>
      </c>
      <c r="F14" s="3">
        <v>838</v>
      </c>
      <c r="G14" s="3">
        <f t="shared" si="1"/>
        <v>9079</v>
      </c>
      <c r="H14" s="4">
        <f t="shared" si="2"/>
        <v>-43.68978476255552</v>
      </c>
      <c r="I14" s="4">
        <f t="shared" si="3"/>
        <v>-75.94028136663795</v>
      </c>
      <c r="J14" s="5">
        <f t="shared" si="4"/>
        <v>-49.889612540015456</v>
      </c>
    </row>
    <row r="15" spans="1:10" ht="15">
      <c r="A15" s="6" t="s">
        <v>13</v>
      </c>
      <c r="B15" s="7">
        <v>4661</v>
      </c>
      <c r="C15" s="7">
        <v>133</v>
      </c>
      <c r="D15" s="7">
        <f t="shared" si="0"/>
        <v>4794</v>
      </c>
      <c r="E15" s="7">
        <v>2862</v>
      </c>
      <c r="F15" s="7">
        <v>51</v>
      </c>
      <c r="G15" s="7">
        <f t="shared" si="1"/>
        <v>2913</v>
      </c>
      <c r="H15" s="8">
        <f t="shared" si="2"/>
        <v>-38.59686762497318</v>
      </c>
      <c r="I15" s="8">
        <f t="shared" si="3"/>
        <v>-61.65413533834586</v>
      </c>
      <c r="J15" s="9">
        <f t="shared" si="4"/>
        <v>-39.23654568210263</v>
      </c>
    </row>
    <row r="16" spans="1:10" ht="15">
      <c r="A16" s="10" t="s">
        <v>14</v>
      </c>
      <c r="B16" s="3">
        <v>11137</v>
      </c>
      <c r="C16" s="3">
        <v>1790</v>
      </c>
      <c r="D16" s="3">
        <f t="shared" si="0"/>
        <v>12927</v>
      </c>
      <c r="E16" s="3">
        <v>8355</v>
      </c>
      <c r="F16" s="3">
        <v>887</v>
      </c>
      <c r="G16" s="3">
        <f t="shared" si="1"/>
        <v>9242</v>
      </c>
      <c r="H16" s="4">
        <f t="shared" si="2"/>
        <v>-24.97979707282033</v>
      </c>
      <c r="I16" s="4">
        <f t="shared" si="3"/>
        <v>-50.44692737430167</v>
      </c>
      <c r="J16" s="5">
        <f t="shared" si="4"/>
        <v>-28.50622727624352</v>
      </c>
    </row>
    <row r="17" spans="1:10" ht="15">
      <c r="A17" s="6" t="s">
        <v>15</v>
      </c>
      <c r="B17" s="7">
        <v>1218</v>
      </c>
      <c r="C17" s="7">
        <v>18</v>
      </c>
      <c r="D17" s="7">
        <f t="shared" si="0"/>
        <v>1236</v>
      </c>
      <c r="E17" s="7">
        <v>777</v>
      </c>
      <c r="F17" s="7">
        <v>10</v>
      </c>
      <c r="G17" s="7">
        <f t="shared" si="1"/>
        <v>787</v>
      </c>
      <c r="H17" s="8">
        <f t="shared" si="2"/>
        <v>-36.206896551724135</v>
      </c>
      <c r="I17" s="8">
        <f t="shared" si="3"/>
        <v>-44.44444444444444</v>
      </c>
      <c r="J17" s="9">
        <f t="shared" si="4"/>
        <v>-36.326860841423944</v>
      </c>
    </row>
    <row r="18" spans="1:10" ht="15">
      <c r="A18" s="10" t="s">
        <v>16</v>
      </c>
      <c r="B18" s="3">
        <v>1567</v>
      </c>
      <c r="C18" s="3">
        <v>5</v>
      </c>
      <c r="D18" s="3">
        <f t="shared" si="0"/>
        <v>1572</v>
      </c>
      <c r="E18" s="3">
        <v>1051</v>
      </c>
      <c r="F18" s="3">
        <v>2</v>
      </c>
      <c r="G18" s="3">
        <f t="shared" si="1"/>
        <v>1053</v>
      </c>
      <c r="H18" s="4">
        <f t="shared" si="2"/>
        <v>-32.929164007657945</v>
      </c>
      <c r="I18" s="4">
        <f t="shared" si="3"/>
        <v>-60</v>
      </c>
      <c r="J18" s="5">
        <f t="shared" si="4"/>
        <v>-33.01526717557252</v>
      </c>
    </row>
    <row r="19" spans="1:10" ht="15">
      <c r="A19" s="6" t="s">
        <v>17</v>
      </c>
      <c r="B19" s="7">
        <v>826</v>
      </c>
      <c r="C19" s="7">
        <v>48</v>
      </c>
      <c r="D19" s="7">
        <f t="shared" si="0"/>
        <v>874</v>
      </c>
      <c r="E19" s="7">
        <v>491</v>
      </c>
      <c r="F19" s="7">
        <v>35</v>
      </c>
      <c r="G19" s="7">
        <f t="shared" si="1"/>
        <v>526</v>
      </c>
      <c r="H19" s="8">
        <f t="shared" si="2"/>
        <v>-40.55690072639225</v>
      </c>
      <c r="I19" s="8">
        <f t="shared" si="3"/>
        <v>-27.083333333333332</v>
      </c>
      <c r="J19" s="9">
        <f t="shared" si="4"/>
        <v>-39.816933638443935</v>
      </c>
    </row>
    <row r="20" spans="1:10" ht="15">
      <c r="A20" s="10" t="s">
        <v>55</v>
      </c>
      <c r="B20" s="3">
        <v>12652</v>
      </c>
      <c r="C20" s="3">
        <v>0</v>
      </c>
      <c r="D20" s="3">
        <f t="shared" si="0"/>
        <v>12652</v>
      </c>
      <c r="E20" s="3">
        <v>13144</v>
      </c>
      <c r="F20" s="3">
        <v>0</v>
      </c>
      <c r="G20" s="3">
        <f t="shared" si="1"/>
        <v>13144</v>
      </c>
      <c r="H20" s="4">
        <f t="shared" si="2"/>
        <v>3.8887132469174834</v>
      </c>
      <c r="I20" s="4">
        <f t="shared" si="3"/>
        <v>0</v>
      </c>
      <c r="J20" s="5">
        <f t="shared" si="4"/>
        <v>3.8887132469174834</v>
      </c>
    </row>
    <row r="21" spans="1:10" ht="15">
      <c r="A21" s="6" t="s">
        <v>18</v>
      </c>
      <c r="B21" s="7">
        <v>14362</v>
      </c>
      <c r="C21" s="7">
        <v>55</v>
      </c>
      <c r="D21" s="7">
        <f t="shared" si="0"/>
        <v>14417</v>
      </c>
      <c r="E21" s="7">
        <v>10332</v>
      </c>
      <c r="F21" s="7">
        <v>58</v>
      </c>
      <c r="G21" s="7">
        <f t="shared" si="1"/>
        <v>10390</v>
      </c>
      <c r="H21" s="8">
        <f t="shared" si="2"/>
        <v>-28.060158752262915</v>
      </c>
      <c r="I21" s="8">
        <f t="shared" si="3"/>
        <v>5.454545454545454</v>
      </c>
      <c r="J21" s="9">
        <f t="shared" si="4"/>
        <v>-27.932302143303044</v>
      </c>
    </row>
    <row r="22" spans="1:10" ht="15">
      <c r="A22" s="10" t="s">
        <v>19</v>
      </c>
      <c r="B22" s="3">
        <v>64</v>
      </c>
      <c r="C22" s="3">
        <v>0</v>
      </c>
      <c r="D22" s="3">
        <f t="shared" si="0"/>
        <v>64</v>
      </c>
      <c r="E22" s="3">
        <v>45</v>
      </c>
      <c r="F22" s="3">
        <v>0</v>
      </c>
      <c r="G22" s="3">
        <f t="shared" si="1"/>
        <v>45</v>
      </c>
      <c r="H22" s="4">
        <f t="shared" si="2"/>
        <v>-29.6875</v>
      </c>
      <c r="I22" s="4">
        <f t="shared" si="3"/>
        <v>0</v>
      </c>
      <c r="J22" s="5">
        <f t="shared" si="4"/>
        <v>-29.6875</v>
      </c>
    </row>
    <row r="23" spans="1:10" ht="15">
      <c r="A23" s="6" t="s">
        <v>20</v>
      </c>
      <c r="B23" s="7">
        <v>2354</v>
      </c>
      <c r="C23" s="7">
        <v>12</v>
      </c>
      <c r="D23" s="7">
        <f t="shared" si="0"/>
        <v>2366</v>
      </c>
      <c r="E23" s="7">
        <v>1594</v>
      </c>
      <c r="F23" s="7">
        <v>8</v>
      </c>
      <c r="G23" s="7">
        <f t="shared" si="1"/>
        <v>1602</v>
      </c>
      <c r="H23" s="8">
        <f t="shared" si="2"/>
        <v>-32.285471537807986</v>
      </c>
      <c r="I23" s="8">
        <f t="shared" si="3"/>
        <v>-33.33333333333333</v>
      </c>
      <c r="J23" s="9">
        <f t="shared" si="4"/>
        <v>-32.29078613693998</v>
      </c>
    </row>
    <row r="24" spans="1:10" ht="15">
      <c r="A24" s="10" t="s">
        <v>21</v>
      </c>
      <c r="B24" s="3">
        <v>978</v>
      </c>
      <c r="C24" s="3">
        <v>6</v>
      </c>
      <c r="D24" s="3">
        <f t="shared" si="0"/>
        <v>984</v>
      </c>
      <c r="E24" s="3">
        <v>674</v>
      </c>
      <c r="F24" s="3">
        <v>0</v>
      </c>
      <c r="G24" s="3">
        <f t="shared" si="1"/>
        <v>674</v>
      </c>
      <c r="H24" s="4">
        <f t="shared" si="2"/>
        <v>-31.083844580777097</v>
      </c>
      <c r="I24" s="4">
        <f t="shared" si="3"/>
        <v>-100</v>
      </c>
      <c r="J24" s="5">
        <f t="shared" si="4"/>
        <v>-31.50406504065041</v>
      </c>
    </row>
    <row r="25" spans="1:10" ht="15">
      <c r="A25" s="6" t="s">
        <v>22</v>
      </c>
      <c r="B25" s="7">
        <v>3590</v>
      </c>
      <c r="C25" s="7">
        <v>177</v>
      </c>
      <c r="D25" s="7">
        <f t="shared" si="0"/>
        <v>3767</v>
      </c>
      <c r="E25" s="7">
        <v>6428</v>
      </c>
      <c r="F25" s="7">
        <v>92</v>
      </c>
      <c r="G25" s="7">
        <f t="shared" si="1"/>
        <v>6520</v>
      </c>
      <c r="H25" s="8">
        <f t="shared" si="2"/>
        <v>79.05292479108635</v>
      </c>
      <c r="I25" s="8">
        <f t="shared" si="3"/>
        <v>-48.0225988700565</v>
      </c>
      <c r="J25" s="9">
        <f t="shared" si="4"/>
        <v>73.08202813910273</v>
      </c>
    </row>
    <row r="26" spans="1:10" ht="15">
      <c r="A26" s="10" t="s">
        <v>23</v>
      </c>
      <c r="B26" s="3">
        <v>3616</v>
      </c>
      <c r="C26" s="3">
        <v>45</v>
      </c>
      <c r="D26" s="3">
        <f t="shared" si="0"/>
        <v>3661</v>
      </c>
      <c r="E26" s="3">
        <v>2770</v>
      </c>
      <c r="F26" s="3">
        <v>17</v>
      </c>
      <c r="G26" s="3">
        <f t="shared" si="1"/>
        <v>2787</v>
      </c>
      <c r="H26" s="4">
        <f t="shared" si="2"/>
        <v>-23.396017699115042</v>
      </c>
      <c r="I26" s="4">
        <f t="shared" si="3"/>
        <v>-62.22222222222222</v>
      </c>
      <c r="J26" s="5">
        <f t="shared" si="4"/>
        <v>-23.873258672493854</v>
      </c>
    </row>
    <row r="27" spans="1:10" ht="15">
      <c r="A27" s="6" t="s">
        <v>24</v>
      </c>
      <c r="B27" s="7">
        <v>12</v>
      </c>
      <c r="C27" s="7">
        <v>0</v>
      </c>
      <c r="D27" s="7">
        <f t="shared" si="0"/>
        <v>12</v>
      </c>
      <c r="E27" s="7">
        <v>36</v>
      </c>
      <c r="F27" s="7">
        <v>0</v>
      </c>
      <c r="G27" s="7">
        <f t="shared" si="1"/>
        <v>36</v>
      </c>
      <c r="H27" s="8">
        <f t="shared" si="2"/>
        <v>200</v>
      </c>
      <c r="I27" s="8">
        <f t="shared" si="3"/>
        <v>0</v>
      </c>
      <c r="J27" s="9">
        <f t="shared" si="4"/>
        <v>200</v>
      </c>
    </row>
    <row r="28" spans="1:10" ht="15">
      <c r="A28" s="10" t="s">
        <v>25</v>
      </c>
      <c r="B28" s="3">
        <v>3549</v>
      </c>
      <c r="C28" s="3">
        <v>495</v>
      </c>
      <c r="D28" s="3">
        <f t="shared" si="0"/>
        <v>4044</v>
      </c>
      <c r="E28" s="3">
        <v>3524</v>
      </c>
      <c r="F28" s="3">
        <v>71</v>
      </c>
      <c r="G28" s="3">
        <f t="shared" si="1"/>
        <v>3595</v>
      </c>
      <c r="H28" s="4">
        <f t="shared" si="2"/>
        <v>-0.7044237813468582</v>
      </c>
      <c r="I28" s="4">
        <f t="shared" si="3"/>
        <v>-85.65656565656565</v>
      </c>
      <c r="J28" s="5">
        <f t="shared" si="4"/>
        <v>-11.102868447082097</v>
      </c>
    </row>
    <row r="29" spans="1:10" ht="15">
      <c r="A29" s="6" t="s">
        <v>26</v>
      </c>
      <c r="B29" s="7">
        <v>6956</v>
      </c>
      <c r="C29" s="7">
        <v>429</v>
      </c>
      <c r="D29" s="7">
        <f t="shared" si="0"/>
        <v>7385</v>
      </c>
      <c r="E29" s="7">
        <v>4763</v>
      </c>
      <c r="F29" s="7">
        <v>196</v>
      </c>
      <c r="G29" s="7">
        <f t="shared" si="1"/>
        <v>4959</v>
      </c>
      <c r="H29" s="8">
        <f t="shared" si="2"/>
        <v>-31.52673950546291</v>
      </c>
      <c r="I29" s="8">
        <f t="shared" si="3"/>
        <v>-54.312354312354316</v>
      </c>
      <c r="J29" s="9">
        <f t="shared" si="4"/>
        <v>-32.85037237643873</v>
      </c>
    </row>
    <row r="30" spans="1:10" ht="15">
      <c r="A30" s="10" t="s">
        <v>27</v>
      </c>
      <c r="B30" s="3">
        <v>3811</v>
      </c>
      <c r="C30" s="3">
        <v>210</v>
      </c>
      <c r="D30" s="3">
        <f t="shared" si="0"/>
        <v>4021</v>
      </c>
      <c r="E30" s="3">
        <v>4037</v>
      </c>
      <c r="F30" s="3">
        <v>188</v>
      </c>
      <c r="G30" s="3">
        <f t="shared" si="1"/>
        <v>4225</v>
      </c>
      <c r="H30" s="4">
        <f t="shared" si="2"/>
        <v>5.930202046706901</v>
      </c>
      <c r="I30" s="4">
        <f t="shared" si="3"/>
        <v>-10.476190476190476</v>
      </c>
      <c r="J30" s="5">
        <f t="shared" si="4"/>
        <v>5.073364834618254</v>
      </c>
    </row>
    <row r="31" spans="1:10" ht="15">
      <c r="A31" s="6" t="s">
        <v>28</v>
      </c>
      <c r="B31" s="7">
        <v>1983</v>
      </c>
      <c r="C31" s="7">
        <v>14</v>
      </c>
      <c r="D31" s="7">
        <f t="shared" si="0"/>
        <v>1997</v>
      </c>
      <c r="E31" s="7">
        <v>1172</v>
      </c>
      <c r="F31" s="7">
        <v>6</v>
      </c>
      <c r="G31" s="7">
        <f t="shared" si="1"/>
        <v>1178</v>
      </c>
      <c r="H31" s="8">
        <f t="shared" si="2"/>
        <v>-40.89762985375693</v>
      </c>
      <c r="I31" s="8">
        <f t="shared" si="3"/>
        <v>-57.14285714285714</v>
      </c>
      <c r="J31" s="9">
        <f t="shared" si="4"/>
        <v>-41.011517275913874</v>
      </c>
    </row>
    <row r="32" spans="1:10" ht="15">
      <c r="A32" s="10" t="s">
        <v>56</v>
      </c>
      <c r="B32" s="3">
        <v>3900</v>
      </c>
      <c r="C32" s="3">
        <v>502</v>
      </c>
      <c r="D32" s="3">
        <f t="shared" si="0"/>
        <v>4402</v>
      </c>
      <c r="E32" s="3">
        <v>2563</v>
      </c>
      <c r="F32" s="3">
        <v>321</v>
      </c>
      <c r="G32" s="3">
        <f t="shared" si="1"/>
        <v>2884</v>
      </c>
      <c r="H32" s="4">
        <f t="shared" si="2"/>
        <v>-34.282051282051285</v>
      </c>
      <c r="I32" s="4">
        <f t="shared" si="3"/>
        <v>-36.05577689243028</v>
      </c>
      <c r="J32" s="5">
        <f t="shared" si="4"/>
        <v>-34.484325306678784</v>
      </c>
    </row>
    <row r="33" spans="1:10" ht="15">
      <c r="A33" s="6" t="s">
        <v>68</v>
      </c>
      <c r="B33" s="7">
        <v>1282</v>
      </c>
      <c r="C33" s="7">
        <v>0</v>
      </c>
      <c r="D33" s="7">
        <f t="shared" si="0"/>
        <v>1282</v>
      </c>
      <c r="E33" s="7">
        <v>666</v>
      </c>
      <c r="F33" s="7">
        <v>0</v>
      </c>
      <c r="G33" s="7">
        <f t="shared" si="1"/>
        <v>666</v>
      </c>
      <c r="H33" s="8">
        <f t="shared" si="2"/>
        <v>-48.049921996879874</v>
      </c>
      <c r="I33" s="8">
        <f t="shared" si="3"/>
        <v>0</v>
      </c>
      <c r="J33" s="9">
        <f t="shared" si="4"/>
        <v>-48.049921996879874</v>
      </c>
    </row>
    <row r="34" spans="1:10" ht="15">
      <c r="A34" s="10" t="s">
        <v>29</v>
      </c>
      <c r="B34" s="3">
        <v>4443</v>
      </c>
      <c r="C34" s="3">
        <v>1471</v>
      </c>
      <c r="D34" s="3">
        <f t="shared" si="0"/>
        <v>5914</v>
      </c>
      <c r="E34" s="3">
        <v>3194</v>
      </c>
      <c r="F34" s="3">
        <v>457</v>
      </c>
      <c r="G34" s="3">
        <f t="shared" si="1"/>
        <v>3651</v>
      </c>
      <c r="H34" s="4">
        <f t="shared" si="2"/>
        <v>-28.11163628179158</v>
      </c>
      <c r="I34" s="4">
        <f t="shared" si="3"/>
        <v>-68.9326988443236</v>
      </c>
      <c r="J34" s="5">
        <f t="shared" si="4"/>
        <v>-38.265133581332435</v>
      </c>
    </row>
    <row r="35" spans="1:10" ht="15">
      <c r="A35" s="6" t="s">
        <v>67</v>
      </c>
      <c r="B35" s="7">
        <v>1360</v>
      </c>
      <c r="C35" s="7">
        <v>10</v>
      </c>
      <c r="D35" s="7">
        <f t="shared" si="0"/>
        <v>1370</v>
      </c>
      <c r="E35" s="7">
        <v>1069</v>
      </c>
      <c r="F35" s="7">
        <v>2</v>
      </c>
      <c r="G35" s="7">
        <f t="shared" si="1"/>
        <v>1071</v>
      </c>
      <c r="H35" s="8">
        <f t="shared" si="2"/>
        <v>-21.39705882352941</v>
      </c>
      <c r="I35" s="8">
        <f t="shared" si="3"/>
        <v>-80</v>
      </c>
      <c r="J35" s="9">
        <f t="shared" si="4"/>
        <v>-21.824817518248175</v>
      </c>
    </row>
    <row r="36" spans="1:10" ht="15">
      <c r="A36" s="10" t="s">
        <v>30</v>
      </c>
      <c r="B36" s="3">
        <v>13693</v>
      </c>
      <c r="C36" s="3">
        <v>315</v>
      </c>
      <c r="D36" s="3">
        <f t="shared" si="0"/>
        <v>14008</v>
      </c>
      <c r="E36" s="3">
        <v>14176</v>
      </c>
      <c r="F36" s="3">
        <v>67</v>
      </c>
      <c r="G36" s="3">
        <f t="shared" si="1"/>
        <v>14243</v>
      </c>
      <c r="H36" s="4">
        <f t="shared" si="2"/>
        <v>3.5273497407434453</v>
      </c>
      <c r="I36" s="4">
        <f t="shared" si="3"/>
        <v>-78.73015873015873</v>
      </c>
      <c r="J36" s="5">
        <f t="shared" si="4"/>
        <v>1.6776127926898914</v>
      </c>
    </row>
    <row r="37" spans="1:10" ht="15">
      <c r="A37" s="6" t="s">
        <v>31</v>
      </c>
      <c r="B37" s="7">
        <v>1462</v>
      </c>
      <c r="C37" s="7">
        <v>10</v>
      </c>
      <c r="D37" s="7">
        <f t="shared" si="0"/>
        <v>1472</v>
      </c>
      <c r="E37" s="7">
        <v>1119</v>
      </c>
      <c r="F37" s="7">
        <v>7</v>
      </c>
      <c r="G37" s="7">
        <f t="shared" si="1"/>
        <v>1126</v>
      </c>
      <c r="H37" s="8">
        <f t="shared" si="2"/>
        <v>-23.461012311901506</v>
      </c>
      <c r="I37" s="8">
        <f t="shared" si="3"/>
        <v>-30</v>
      </c>
      <c r="J37" s="9">
        <f t="shared" si="4"/>
        <v>-23.505434782608695</v>
      </c>
    </row>
    <row r="38" spans="1:10" ht="15">
      <c r="A38" s="10" t="s">
        <v>32</v>
      </c>
      <c r="B38" s="3">
        <v>2408</v>
      </c>
      <c r="C38" s="3">
        <v>12</v>
      </c>
      <c r="D38" s="3">
        <f t="shared" si="0"/>
        <v>2420</v>
      </c>
      <c r="E38" s="3">
        <v>1804</v>
      </c>
      <c r="F38" s="3">
        <v>0</v>
      </c>
      <c r="G38" s="3">
        <f t="shared" si="1"/>
        <v>1804</v>
      </c>
      <c r="H38" s="4">
        <f t="shared" si="2"/>
        <v>-25.083056478405314</v>
      </c>
      <c r="I38" s="4">
        <f t="shared" si="3"/>
        <v>-100</v>
      </c>
      <c r="J38" s="5">
        <f t="shared" si="4"/>
        <v>-25.454545454545453</v>
      </c>
    </row>
    <row r="39" spans="1:10" ht="15">
      <c r="A39" s="6" t="s">
        <v>33</v>
      </c>
      <c r="B39" s="7">
        <v>427</v>
      </c>
      <c r="C39" s="7">
        <v>26</v>
      </c>
      <c r="D39" s="7">
        <f t="shared" si="0"/>
        <v>453</v>
      </c>
      <c r="E39" s="7">
        <v>327</v>
      </c>
      <c r="F39" s="7">
        <v>12</v>
      </c>
      <c r="G39" s="7">
        <f t="shared" si="1"/>
        <v>339</v>
      </c>
      <c r="H39" s="8">
        <f t="shared" si="2"/>
        <v>-23.4192037470726</v>
      </c>
      <c r="I39" s="8">
        <f t="shared" si="3"/>
        <v>-53.84615384615385</v>
      </c>
      <c r="J39" s="9">
        <f t="shared" si="4"/>
        <v>-25.165562913907287</v>
      </c>
    </row>
    <row r="40" spans="1:10" ht="15">
      <c r="A40" s="10" t="s">
        <v>34</v>
      </c>
      <c r="B40" s="3">
        <v>8222</v>
      </c>
      <c r="C40" s="3">
        <v>1713</v>
      </c>
      <c r="D40" s="3">
        <f t="shared" si="0"/>
        <v>9935</v>
      </c>
      <c r="E40" s="3">
        <v>4795</v>
      </c>
      <c r="F40" s="3">
        <v>1322</v>
      </c>
      <c r="G40" s="3">
        <f t="shared" si="1"/>
        <v>6117</v>
      </c>
      <c r="H40" s="4">
        <f t="shared" si="2"/>
        <v>-41.68085623935782</v>
      </c>
      <c r="I40" s="4">
        <f t="shared" si="3"/>
        <v>-22.825452422650322</v>
      </c>
      <c r="J40" s="5">
        <f t="shared" si="4"/>
        <v>-38.42979365878209</v>
      </c>
    </row>
    <row r="41" spans="1:10" ht="15">
      <c r="A41" s="6" t="s">
        <v>35</v>
      </c>
      <c r="B41" s="7">
        <v>721</v>
      </c>
      <c r="C41" s="7">
        <v>88</v>
      </c>
      <c r="D41" s="7">
        <f t="shared" si="0"/>
        <v>809</v>
      </c>
      <c r="E41" s="7">
        <v>831</v>
      </c>
      <c r="F41" s="7">
        <v>28</v>
      </c>
      <c r="G41" s="7">
        <f t="shared" si="1"/>
        <v>859</v>
      </c>
      <c r="H41" s="8">
        <f t="shared" si="2"/>
        <v>15.256588072122051</v>
      </c>
      <c r="I41" s="8">
        <f t="shared" si="3"/>
        <v>-68.18181818181817</v>
      </c>
      <c r="J41" s="9">
        <f t="shared" si="4"/>
        <v>6.180469715698393</v>
      </c>
    </row>
    <row r="42" spans="1:10" ht="15">
      <c r="A42" s="10" t="s">
        <v>36</v>
      </c>
      <c r="B42" s="3">
        <v>4209</v>
      </c>
      <c r="C42" s="3">
        <v>801</v>
      </c>
      <c r="D42" s="3">
        <f t="shared" si="0"/>
        <v>5010</v>
      </c>
      <c r="E42" s="3">
        <v>2405</v>
      </c>
      <c r="F42" s="3">
        <v>397</v>
      </c>
      <c r="G42" s="3">
        <f t="shared" si="1"/>
        <v>2802</v>
      </c>
      <c r="H42" s="4">
        <f t="shared" si="2"/>
        <v>-42.86053694464243</v>
      </c>
      <c r="I42" s="4">
        <f t="shared" si="3"/>
        <v>-50.43695380774032</v>
      </c>
      <c r="J42" s="5">
        <f t="shared" si="4"/>
        <v>-44.07185628742515</v>
      </c>
    </row>
    <row r="43" spans="1:10" ht="15">
      <c r="A43" s="6" t="s">
        <v>37</v>
      </c>
      <c r="B43" s="7">
        <v>3441</v>
      </c>
      <c r="C43" s="7">
        <v>78</v>
      </c>
      <c r="D43" s="7">
        <f t="shared" si="0"/>
        <v>3519</v>
      </c>
      <c r="E43" s="7">
        <v>2628</v>
      </c>
      <c r="F43" s="7">
        <v>47</v>
      </c>
      <c r="G43" s="7">
        <f t="shared" si="1"/>
        <v>2675</v>
      </c>
      <c r="H43" s="8">
        <f t="shared" si="2"/>
        <v>-23.62685265911072</v>
      </c>
      <c r="I43" s="8">
        <f t="shared" si="3"/>
        <v>-39.743589743589745</v>
      </c>
      <c r="J43" s="9">
        <f t="shared" si="4"/>
        <v>-23.98408638817846</v>
      </c>
    </row>
    <row r="44" spans="1:10" ht="15">
      <c r="A44" s="10" t="s">
        <v>38</v>
      </c>
      <c r="B44" s="3">
        <v>2543</v>
      </c>
      <c r="C44" s="3">
        <v>28</v>
      </c>
      <c r="D44" s="3">
        <f t="shared" si="0"/>
        <v>2571</v>
      </c>
      <c r="E44" s="3">
        <v>1752</v>
      </c>
      <c r="F44" s="3">
        <v>10</v>
      </c>
      <c r="G44" s="3">
        <f t="shared" si="1"/>
        <v>1762</v>
      </c>
      <c r="H44" s="4">
        <f t="shared" si="2"/>
        <v>-31.104994101454974</v>
      </c>
      <c r="I44" s="4">
        <f t="shared" si="3"/>
        <v>-64.28571428571429</v>
      </c>
      <c r="J44" s="5">
        <f t="shared" si="4"/>
        <v>-31.46635550369506</v>
      </c>
    </row>
    <row r="45" spans="1:10" ht="15">
      <c r="A45" s="6" t="s">
        <v>70</v>
      </c>
      <c r="B45" s="7">
        <v>1689</v>
      </c>
      <c r="C45" s="7">
        <v>16</v>
      </c>
      <c r="D45" s="7">
        <f t="shared" si="0"/>
        <v>1705</v>
      </c>
      <c r="E45" s="7">
        <v>1309</v>
      </c>
      <c r="F45" s="7">
        <v>12</v>
      </c>
      <c r="G45" s="7">
        <f t="shared" si="1"/>
        <v>1321</v>
      </c>
      <c r="H45" s="8">
        <f t="shared" si="2"/>
        <v>-22.498519834221433</v>
      </c>
      <c r="I45" s="8">
        <f t="shared" si="3"/>
        <v>-25</v>
      </c>
      <c r="J45" s="9">
        <f t="shared" si="4"/>
        <v>-22.521994134897362</v>
      </c>
    </row>
    <row r="46" spans="1:10" ht="15">
      <c r="A46" s="10" t="s">
        <v>39</v>
      </c>
      <c r="B46" s="3">
        <v>7067</v>
      </c>
      <c r="C46" s="3">
        <v>79</v>
      </c>
      <c r="D46" s="3">
        <f t="shared" si="0"/>
        <v>7146</v>
      </c>
      <c r="E46" s="3">
        <v>6054</v>
      </c>
      <c r="F46" s="3">
        <v>29</v>
      </c>
      <c r="G46" s="3">
        <f t="shared" si="1"/>
        <v>6083</v>
      </c>
      <c r="H46" s="4">
        <f t="shared" si="2"/>
        <v>-14.334229517475592</v>
      </c>
      <c r="I46" s="4">
        <f t="shared" si="3"/>
        <v>-63.29113924050633</v>
      </c>
      <c r="J46" s="5">
        <f t="shared" si="4"/>
        <v>-14.875454799888049</v>
      </c>
    </row>
    <row r="47" spans="1:10" ht="15">
      <c r="A47" s="6" t="s">
        <v>40</v>
      </c>
      <c r="B47" s="7">
        <v>4969</v>
      </c>
      <c r="C47" s="7">
        <v>165</v>
      </c>
      <c r="D47" s="7">
        <f t="shared" si="0"/>
        <v>5134</v>
      </c>
      <c r="E47" s="7">
        <v>2954</v>
      </c>
      <c r="F47" s="7">
        <v>85</v>
      </c>
      <c r="G47" s="7">
        <f t="shared" si="1"/>
        <v>3039</v>
      </c>
      <c r="H47" s="8">
        <f t="shared" si="2"/>
        <v>-40.55141879653854</v>
      </c>
      <c r="I47" s="8">
        <f t="shared" si="3"/>
        <v>-48.484848484848484</v>
      </c>
      <c r="J47" s="9">
        <f t="shared" si="4"/>
        <v>-40.806388780677835</v>
      </c>
    </row>
    <row r="48" spans="1:10" ht="15">
      <c r="A48" s="10" t="s">
        <v>41</v>
      </c>
      <c r="B48" s="3">
        <v>8711</v>
      </c>
      <c r="C48" s="3">
        <v>846</v>
      </c>
      <c r="D48" s="3">
        <f t="shared" si="0"/>
        <v>9557</v>
      </c>
      <c r="E48" s="3">
        <v>6572</v>
      </c>
      <c r="F48" s="3">
        <v>617</v>
      </c>
      <c r="G48" s="3">
        <f t="shared" si="1"/>
        <v>7189</v>
      </c>
      <c r="H48" s="4">
        <f t="shared" si="2"/>
        <v>-24.555160142348754</v>
      </c>
      <c r="I48" s="4">
        <f t="shared" si="3"/>
        <v>-27.06855791962175</v>
      </c>
      <c r="J48" s="5">
        <f t="shared" si="4"/>
        <v>-24.777649890132885</v>
      </c>
    </row>
    <row r="49" spans="1:10" ht="15">
      <c r="A49" s="6" t="s">
        <v>42</v>
      </c>
      <c r="B49" s="7">
        <v>276</v>
      </c>
      <c r="C49" s="7">
        <v>0</v>
      </c>
      <c r="D49" s="7">
        <f t="shared" si="0"/>
        <v>276</v>
      </c>
      <c r="E49" s="7">
        <v>262</v>
      </c>
      <c r="F49" s="7">
        <v>0</v>
      </c>
      <c r="G49" s="7">
        <f t="shared" si="1"/>
        <v>262</v>
      </c>
      <c r="H49" s="8">
        <f t="shared" si="2"/>
        <v>-5.072463768115942</v>
      </c>
      <c r="I49" s="8">
        <f t="shared" si="3"/>
        <v>0</v>
      </c>
      <c r="J49" s="9">
        <f t="shared" si="4"/>
        <v>-5.072463768115942</v>
      </c>
    </row>
    <row r="50" spans="1:10" ht="15">
      <c r="A50" s="10" t="s">
        <v>43</v>
      </c>
      <c r="B50" s="3">
        <v>1041</v>
      </c>
      <c r="C50" s="3">
        <v>19</v>
      </c>
      <c r="D50" s="3">
        <f t="shared" si="0"/>
        <v>1060</v>
      </c>
      <c r="E50" s="3">
        <v>651</v>
      </c>
      <c r="F50" s="3">
        <v>6</v>
      </c>
      <c r="G50" s="3">
        <f t="shared" si="1"/>
        <v>657</v>
      </c>
      <c r="H50" s="4">
        <f t="shared" si="2"/>
        <v>-37.46397694524496</v>
      </c>
      <c r="I50" s="4">
        <f t="shared" si="3"/>
        <v>-68.42105263157895</v>
      </c>
      <c r="J50" s="5">
        <f t="shared" si="4"/>
        <v>-38.0188679245283</v>
      </c>
    </row>
    <row r="51" spans="1:10" ht="15">
      <c r="A51" s="6" t="s">
        <v>44</v>
      </c>
      <c r="B51" s="7">
        <v>2489</v>
      </c>
      <c r="C51" s="7">
        <v>38</v>
      </c>
      <c r="D51" s="7">
        <f t="shared" si="0"/>
        <v>2527</v>
      </c>
      <c r="E51" s="7">
        <v>1709</v>
      </c>
      <c r="F51" s="7">
        <v>28</v>
      </c>
      <c r="G51" s="7">
        <f t="shared" si="1"/>
        <v>1737</v>
      </c>
      <c r="H51" s="8">
        <f t="shared" si="2"/>
        <v>-31.33788670148654</v>
      </c>
      <c r="I51" s="8">
        <f>+_xlfn.IFERROR(((F51-C51)/C51)*100,0)</f>
        <v>-26.31578947368421</v>
      </c>
      <c r="J51" s="9">
        <f t="shared" si="4"/>
        <v>-31.262366442421847</v>
      </c>
    </row>
    <row r="52" spans="1:10" ht="15">
      <c r="A52" s="10" t="s">
        <v>75</v>
      </c>
      <c r="B52" s="3">
        <v>3333</v>
      </c>
      <c r="C52" s="3">
        <v>98</v>
      </c>
      <c r="D52" s="3">
        <f t="shared" si="0"/>
        <v>3431</v>
      </c>
      <c r="E52" s="3">
        <v>2959</v>
      </c>
      <c r="F52" s="3">
        <v>40</v>
      </c>
      <c r="G52" s="3">
        <f t="shared" si="1"/>
        <v>2999</v>
      </c>
      <c r="H52" s="4">
        <f t="shared" si="2"/>
        <v>-11.221122112211221</v>
      </c>
      <c r="I52" s="4">
        <f t="shared" si="3"/>
        <v>-59.183673469387756</v>
      </c>
      <c r="J52" s="5">
        <f t="shared" si="4"/>
        <v>-12.591081317400175</v>
      </c>
    </row>
    <row r="53" spans="1:10" ht="15">
      <c r="A53" s="6" t="s">
        <v>45</v>
      </c>
      <c r="B53" s="7">
        <v>2006</v>
      </c>
      <c r="C53" s="7">
        <v>1</v>
      </c>
      <c r="D53" s="7">
        <f t="shared" si="0"/>
        <v>2007</v>
      </c>
      <c r="E53" s="7">
        <v>1660</v>
      </c>
      <c r="F53" s="7">
        <v>0</v>
      </c>
      <c r="G53" s="7">
        <f t="shared" si="1"/>
        <v>1660</v>
      </c>
      <c r="H53" s="8">
        <f t="shared" si="2"/>
        <v>-17.24825523429711</v>
      </c>
      <c r="I53" s="8">
        <f t="shared" si="3"/>
        <v>-100</v>
      </c>
      <c r="J53" s="9">
        <f t="shared" si="4"/>
        <v>-17.289486796213254</v>
      </c>
    </row>
    <row r="54" spans="1:10" ht="15">
      <c r="A54" s="10" t="s">
        <v>71</v>
      </c>
      <c r="B54" s="3">
        <v>19521</v>
      </c>
      <c r="C54" s="3">
        <v>394</v>
      </c>
      <c r="D54" s="3">
        <f t="shared" si="0"/>
        <v>19915</v>
      </c>
      <c r="E54" s="3">
        <v>11810</v>
      </c>
      <c r="F54" s="3">
        <v>310</v>
      </c>
      <c r="G54" s="3">
        <f t="shared" si="1"/>
        <v>12120</v>
      </c>
      <c r="H54" s="4">
        <f t="shared" si="2"/>
        <v>-39.50105015111931</v>
      </c>
      <c r="I54" s="4">
        <f t="shared" si="3"/>
        <v>-21.31979695431472</v>
      </c>
      <c r="J54" s="5">
        <f t="shared" si="4"/>
        <v>-39.14135074064775</v>
      </c>
    </row>
    <row r="55" spans="1:10" ht="15">
      <c r="A55" s="6" t="s">
        <v>46</v>
      </c>
      <c r="B55" s="7">
        <v>232</v>
      </c>
      <c r="C55" s="7">
        <v>0</v>
      </c>
      <c r="D55" s="7">
        <f t="shared" si="0"/>
        <v>232</v>
      </c>
      <c r="E55" s="7">
        <v>360</v>
      </c>
      <c r="F55" s="7">
        <v>0</v>
      </c>
      <c r="G55" s="7">
        <f t="shared" si="1"/>
        <v>360</v>
      </c>
      <c r="H55" s="8">
        <f t="shared" si="2"/>
        <v>55.172413793103445</v>
      </c>
      <c r="I55" s="8">
        <f t="shared" si="3"/>
        <v>0</v>
      </c>
      <c r="J55" s="9">
        <f t="shared" si="4"/>
        <v>55.172413793103445</v>
      </c>
    </row>
    <row r="56" spans="1:10" ht="15">
      <c r="A56" s="10" t="s">
        <v>47</v>
      </c>
      <c r="B56" s="3">
        <v>3605</v>
      </c>
      <c r="C56" s="3">
        <v>9</v>
      </c>
      <c r="D56" s="3">
        <f t="shared" si="0"/>
        <v>3614</v>
      </c>
      <c r="E56" s="3">
        <v>4337</v>
      </c>
      <c r="F56" s="3">
        <v>9</v>
      </c>
      <c r="G56" s="3">
        <f t="shared" si="1"/>
        <v>4346</v>
      </c>
      <c r="H56" s="4">
        <f t="shared" si="2"/>
        <v>20.30513176144244</v>
      </c>
      <c r="I56" s="4">
        <f t="shared" si="3"/>
        <v>0</v>
      </c>
      <c r="J56" s="5">
        <f t="shared" si="4"/>
        <v>20.254565578306586</v>
      </c>
    </row>
    <row r="57" spans="1:10" ht="15">
      <c r="A57" s="6" t="s">
        <v>48</v>
      </c>
      <c r="B57" s="7">
        <v>9859</v>
      </c>
      <c r="C57" s="7">
        <v>105</v>
      </c>
      <c r="D57" s="7">
        <f t="shared" si="0"/>
        <v>9964</v>
      </c>
      <c r="E57" s="7">
        <v>8470</v>
      </c>
      <c r="F57" s="7">
        <v>52</v>
      </c>
      <c r="G57" s="7">
        <f t="shared" si="1"/>
        <v>8522</v>
      </c>
      <c r="H57" s="8">
        <f t="shared" si="2"/>
        <v>-14.088649964499442</v>
      </c>
      <c r="I57" s="8">
        <f t="shared" si="3"/>
        <v>-50.476190476190474</v>
      </c>
      <c r="J57" s="9">
        <f t="shared" si="4"/>
        <v>-14.472099558410276</v>
      </c>
    </row>
    <row r="58" spans="1:10" ht="15">
      <c r="A58" s="10" t="s">
        <v>57</v>
      </c>
      <c r="B58" s="3">
        <v>472</v>
      </c>
      <c r="C58" s="3">
        <v>180</v>
      </c>
      <c r="D58" s="3">
        <f t="shared" si="0"/>
        <v>652</v>
      </c>
      <c r="E58" s="3">
        <v>275</v>
      </c>
      <c r="F58" s="3">
        <v>65</v>
      </c>
      <c r="G58" s="3">
        <f t="shared" si="1"/>
        <v>340</v>
      </c>
      <c r="H58" s="4">
        <f t="shared" si="2"/>
        <v>-41.73728813559322</v>
      </c>
      <c r="I58" s="4">
        <f t="shared" si="3"/>
        <v>-63.888888888888886</v>
      </c>
      <c r="J58" s="5">
        <f t="shared" si="4"/>
        <v>-47.85276073619632</v>
      </c>
    </row>
    <row r="59" spans="1:10" ht="15">
      <c r="A59" s="6" t="s">
        <v>58</v>
      </c>
      <c r="B59" s="7">
        <v>282</v>
      </c>
      <c r="C59" s="7">
        <v>53</v>
      </c>
      <c r="D59" s="7">
        <f t="shared" si="0"/>
        <v>335</v>
      </c>
      <c r="E59" s="7">
        <v>182</v>
      </c>
      <c r="F59" s="7">
        <v>54</v>
      </c>
      <c r="G59" s="7">
        <f t="shared" si="1"/>
        <v>236</v>
      </c>
      <c r="H59" s="8">
        <f t="shared" si="2"/>
        <v>-35.46099290780142</v>
      </c>
      <c r="I59" s="8">
        <f t="shared" si="3"/>
        <v>1.8867924528301887</v>
      </c>
      <c r="J59" s="9">
        <f t="shared" si="4"/>
        <v>-29.55223880597015</v>
      </c>
    </row>
    <row r="60" spans="1:11" ht="15">
      <c r="A60" s="11" t="s">
        <v>49</v>
      </c>
      <c r="B60" s="12">
        <f>B61-SUM(B6+B10+B20+B32+B58+B59+B5)</f>
        <v>401921</v>
      </c>
      <c r="C60" s="12">
        <f>C61-SUM(C6+C10+C20+C32+C58+C59+C5)</f>
        <v>274745</v>
      </c>
      <c r="D60" s="12">
        <f>D61-SUM(D6+D10+D20+D32+D58+D59+D5)</f>
        <v>676666</v>
      </c>
      <c r="E60" s="12">
        <f>E61-SUM(E6+E10+E20+E32+E58+E59+E5)</f>
        <v>248656</v>
      </c>
      <c r="F60" s="12">
        <f>F61-SUM(F6+F10+F20+F32+F58+F59+F5)</f>
        <v>64145</v>
      </c>
      <c r="G60" s="12">
        <f>G61-SUM(G6+G10+G20+G32+G58+G59+G5)</f>
        <v>312801</v>
      </c>
      <c r="H60" s="13">
        <f>+_xlfn.IFERROR(((E60-B60)/B60)*100,0)</f>
        <v>-38.133115711794105</v>
      </c>
      <c r="I60" s="13">
        <f t="shared" si="3"/>
        <v>-76.65289632204407</v>
      </c>
      <c r="J60" s="35">
        <f t="shared" si="4"/>
        <v>-53.77320568788738</v>
      </c>
      <c r="K60" s="37"/>
    </row>
    <row r="61" spans="1:10" ht="15">
      <c r="A61" s="14" t="s">
        <v>50</v>
      </c>
      <c r="B61" s="15">
        <f>SUM(B4:B59)</f>
        <v>559596</v>
      </c>
      <c r="C61" s="15">
        <f>SUM(C4:C59)</f>
        <v>481682</v>
      </c>
      <c r="D61" s="15">
        <f>SUM(D4:D59)</f>
        <v>1041278</v>
      </c>
      <c r="E61" s="15">
        <f>SUM(E4:E59)</f>
        <v>356162</v>
      </c>
      <c r="F61" s="15">
        <f>SUM(F4:F59)</f>
        <v>176323</v>
      </c>
      <c r="G61" s="15">
        <f>SUM(G4:G59)</f>
        <v>532485</v>
      </c>
      <c r="H61" s="16">
        <f>+_xlfn.IFERROR(((E61-B61)/B61)*100,0)</f>
        <v>-36.35372661705945</v>
      </c>
      <c r="I61" s="16">
        <f t="shared" si="3"/>
        <v>-63.39431409103932</v>
      </c>
      <c r="J61" s="17">
        <f t="shared" si="4"/>
        <v>-48.86235952358544</v>
      </c>
    </row>
    <row r="62" spans="1:10" ht="15.75" thickBot="1">
      <c r="A62" s="18" t="s">
        <v>51</v>
      </c>
      <c r="B62" s="19"/>
      <c r="C62" s="19"/>
      <c r="D62" s="19">
        <v>317081</v>
      </c>
      <c r="E62" s="19"/>
      <c r="F62" s="19"/>
      <c r="G62" s="19">
        <v>139923</v>
      </c>
      <c r="H62" s="56">
        <f>+_xlfn.IFERROR(((G62-D62)/D62)*100,0)</f>
        <v>-55.87152809534472</v>
      </c>
      <c r="I62" s="56"/>
      <c r="J62" s="57"/>
    </row>
    <row r="63" spans="1:10" ht="15">
      <c r="A63" s="14" t="s">
        <v>52</v>
      </c>
      <c r="B63" s="34"/>
      <c r="C63" s="34"/>
      <c r="D63" s="34">
        <f>+D61+D62</f>
        <v>1358359</v>
      </c>
      <c r="E63" s="34"/>
      <c r="F63" s="34"/>
      <c r="G63" s="34">
        <f>+G61+G62</f>
        <v>672408</v>
      </c>
      <c r="H63" s="58">
        <f>+_xlfn.IFERROR(((G63-D63)/D63)*100,0)</f>
        <v>-50.49850591780229</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31">
      <selection activeCell="F72" sqref="F72"/>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27752</v>
      </c>
      <c r="C4" s="3">
        <v>86963</v>
      </c>
      <c r="D4" s="3">
        <f>SUM(B4:C4)</f>
        <v>114715</v>
      </c>
      <c r="E4" s="3">
        <v>163</v>
      </c>
      <c r="F4" s="3">
        <v>13312</v>
      </c>
      <c r="G4" s="3">
        <f>SUM(E4:F4)</f>
        <v>13475</v>
      </c>
      <c r="H4" s="4">
        <f>+_xlfn.IFERROR(((E4-B4)/B4)*100,)</f>
        <v>-99.41265494378784</v>
      </c>
      <c r="I4" s="4">
        <f>+_xlfn.IFERROR(((F4-C4)/C4)*100,)</f>
        <v>-84.69234042063867</v>
      </c>
      <c r="J4" s="5">
        <f>+_xlfn.IFERROR(((G4-D4)/D4)*100,)</f>
        <v>-88.25349779889291</v>
      </c>
    </row>
    <row r="5" spans="1:10" ht="15">
      <c r="A5" s="6" t="s">
        <v>69</v>
      </c>
      <c r="B5" s="7">
        <v>45922</v>
      </c>
      <c r="C5" s="7">
        <v>136240</v>
      </c>
      <c r="D5" s="7">
        <f>+B5+C5</f>
        <v>182162</v>
      </c>
      <c r="E5" s="7">
        <v>38646</v>
      </c>
      <c r="F5" s="7">
        <v>82626</v>
      </c>
      <c r="G5" s="7">
        <f>+E5+F5</f>
        <v>121272</v>
      </c>
      <c r="H5" s="8">
        <f>+_xlfn.IFERROR(((E5-B5)/B5)*100,)</f>
        <v>-15.84425765428335</v>
      </c>
      <c r="I5" s="8">
        <f>+_xlfn.IFERROR(((F5-C5)/C5)*100,)</f>
        <v>-39.35261303581915</v>
      </c>
      <c r="J5" s="9">
        <f>+_xlfn.IFERROR(((G5-D5)/D5)*100,)</f>
        <v>-33.42629088393847</v>
      </c>
    </row>
    <row r="6" spans="1:10" ht="15">
      <c r="A6" s="10" t="s">
        <v>53</v>
      </c>
      <c r="B6" s="3">
        <v>88462</v>
      </c>
      <c r="C6" s="3">
        <v>64221</v>
      </c>
      <c r="D6" s="3">
        <f aca="true" t="shared" si="0" ref="D6:D59">SUM(B6:C6)</f>
        <v>152683</v>
      </c>
      <c r="E6" s="3">
        <v>48301</v>
      </c>
      <c r="F6" s="3">
        <v>25906</v>
      </c>
      <c r="G6" s="3">
        <f aca="true" t="shared" si="1" ref="G6:G59">SUM(E6:F6)</f>
        <v>74207</v>
      </c>
      <c r="H6" s="4">
        <f aca="true" t="shared" si="2" ref="H6:H59">+_xlfn.IFERROR(((E6-B6)/B6)*100,)</f>
        <v>-45.39915443919423</v>
      </c>
      <c r="I6" s="4">
        <f aca="true" t="shared" si="3" ref="I6:I59">+_xlfn.IFERROR(((F6-C6)/C6)*100,)</f>
        <v>-59.661170022266866</v>
      </c>
      <c r="J6" s="5">
        <f aca="true" t="shared" si="4" ref="J6:J59">+_xlfn.IFERROR(((G6-D6)/D6)*100,)</f>
        <v>-51.397994537702296</v>
      </c>
    </row>
    <row r="7" spans="1:10" ht="15">
      <c r="A7" s="6" t="s">
        <v>6</v>
      </c>
      <c r="B7" s="7">
        <v>49721</v>
      </c>
      <c r="C7" s="7">
        <v>12272</v>
      </c>
      <c r="D7" s="7">
        <f t="shared" si="0"/>
        <v>61993</v>
      </c>
      <c r="E7" s="7">
        <v>21958</v>
      </c>
      <c r="F7" s="7">
        <v>5151</v>
      </c>
      <c r="G7" s="7">
        <f t="shared" si="1"/>
        <v>27109</v>
      </c>
      <c r="H7" s="8">
        <f t="shared" si="2"/>
        <v>-55.837573661028536</v>
      </c>
      <c r="I7" s="8">
        <f t="shared" si="3"/>
        <v>-58.02640156453715</v>
      </c>
      <c r="J7" s="9">
        <f t="shared" si="4"/>
        <v>-56.270869291694225</v>
      </c>
    </row>
    <row r="8" spans="1:10" ht="15">
      <c r="A8" s="10" t="s">
        <v>7</v>
      </c>
      <c r="B8" s="3">
        <v>36644</v>
      </c>
      <c r="C8" s="3">
        <v>15007</v>
      </c>
      <c r="D8" s="3">
        <f t="shared" si="0"/>
        <v>51651</v>
      </c>
      <c r="E8" s="3">
        <v>20031</v>
      </c>
      <c r="F8" s="3">
        <v>6246</v>
      </c>
      <c r="G8" s="3">
        <f t="shared" si="1"/>
        <v>26277</v>
      </c>
      <c r="H8" s="4">
        <f t="shared" si="2"/>
        <v>-45.33620783757232</v>
      </c>
      <c r="I8" s="4">
        <f t="shared" si="3"/>
        <v>-58.37942293596322</v>
      </c>
      <c r="J8" s="5">
        <f t="shared" si="4"/>
        <v>-49.12586397165592</v>
      </c>
    </row>
    <row r="9" spans="1:10" ht="15">
      <c r="A9" s="6" t="s">
        <v>8</v>
      </c>
      <c r="B9" s="7">
        <v>29108</v>
      </c>
      <c r="C9" s="7">
        <v>106135</v>
      </c>
      <c r="D9" s="7">
        <f t="shared" si="0"/>
        <v>135243</v>
      </c>
      <c r="E9" s="7">
        <v>14186</v>
      </c>
      <c r="F9" s="7">
        <v>19059</v>
      </c>
      <c r="G9" s="7">
        <f t="shared" si="1"/>
        <v>33245</v>
      </c>
      <c r="H9" s="8">
        <f t="shared" si="2"/>
        <v>-51.26425724886629</v>
      </c>
      <c r="I9" s="8">
        <f t="shared" si="3"/>
        <v>-82.04268149055449</v>
      </c>
      <c r="J9" s="9">
        <f t="shared" si="4"/>
        <v>-75.4183210961011</v>
      </c>
    </row>
    <row r="10" spans="1:10" ht="15">
      <c r="A10" s="10" t="s">
        <v>54</v>
      </c>
      <c r="B10" s="3">
        <v>2343</v>
      </c>
      <c r="C10" s="3">
        <v>2657</v>
      </c>
      <c r="D10" s="3">
        <f t="shared" si="0"/>
        <v>5000</v>
      </c>
      <c r="E10" s="3">
        <v>1141</v>
      </c>
      <c r="F10" s="3">
        <v>172</v>
      </c>
      <c r="G10" s="3">
        <f t="shared" si="1"/>
        <v>1313</v>
      </c>
      <c r="H10" s="4">
        <f t="shared" si="2"/>
        <v>-51.30174989329919</v>
      </c>
      <c r="I10" s="4">
        <f t="shared" si="3"/>
        <v>-93.52653368460669</v>
      </c>
      <c r="J10" s="5">
        <f t="shared" si="4"/>
        <v>-73.74000000000001</v>
      </c>
    </row>
    <row r="11" spans="1:10" ht="15">
      <c r="A11" s="6" t="s">
        <v>9</v>
      </c>
      <c r="B11" s="7">
        <v>7209</v>
      </c>
      <c r="C11" s="7">
        <v>13092</v>
      </c>
      <c r="D11" s="7">
        <f t="shared" si="0"/>
        <v>20301</v>
      </c>
      <c r="E11" s="7">
        <v>3611</v>
      </c>
      <c r="F11" s="7">
        <v>2735</v>
      </c>
      <c r="G11" s="7">
        <f t="shared" si="1"/>
        <v>6346</v>
      </c>
      <c r="H11" s="8">
        <f t="shared" si="2"/>
        <v>-49.90983492856152</v>
      </c>
      <c r="I11" s="8">
        <f t="shared" si="3"/>
        <v>-79.10937977390773</v>
      </c>
      <c r="J11" s="9">
        <f t="shared" si="4"/>
        <v>-68.74045613516574</v>
      </c>
    </row>
    <row r="12" spans="1:10" ht="15">
      <c r="A12" s="10" t="s">
        <v>10</v>
      </c>
      <c r="B12" s="3">
        <v>11786</v>
      </c>
      <c r="C12" s="3">
        <v>8091</v>
      </c>
      <c r="D12" s="3">
        <f t="shared" si="0"/>
        <v>19877</v>
      </c>
      <c r="E12" s="3">
        <v>4482</v>
      </c>
      <c r="F12" s="3">
        <v>1164</v>
      </c>
      <c r="G12" s="3">
        <f t="shared" si="1"/>
        <v>5646</v>
      </c>
      <c r="H12" s="4">
        <f t="shared" si="2"/>
        <v>-61.97183098591549</v>
      </c>
      <c r="I12" s="4">
        <f t="shared" si="3"/>
        <v>-85.61364479050798</v>
      </c>
      <c r="J12" s="5">
        <f t="shared" si="4"/>
        <v>-71.59531116365649</v>
      </c>
    </row>
    <row r="13" spans="1:10" ht="15">
      <c r="A13" s="6" t="s">
        <v>11</v>
      </c>
      <c r="B13" s="7">
        <v>17328</v>
      </c>
      <c r="C13" s="7">
        <v>4268</v>
      </c>
      <c r="D13" s="7">
        <f t="shared" si="0"/>
        <v>21596</v>
      </c>
      <c r="E13" s="7">
        <v>10101</v>
      </c>
      <c r="F13" s="7">
        <v>1619</v>
      </c>
      <c r="G13" s="7">
        <f t="shared" si="1"/>
        <v>11720</v>
      </c>
      <c r="H13" s="8">
        <f t="shared" si="2"/>
        <v>-41.70706371191136</v>
      </c>
      <c r="I13" s="8">
        <f t="shared" si="3"/>
        <v>-62.06654170571696</v>
      </c>
      <c r="J13" s="9">
        <f t="shared" si="4"/>
        <v>-45.73069086867939</v>
      </c>
    </row>
    <row r="14" spans="1:10" ht="15">
      <c r="A14" s="10" t="s">
        <v>12</v>
      </c>
      <c r="B14" s="3">
        <v>13664</v>
      </c>
      <c r="C14" s="3">
        <v>2588</v>
      </c>
      <c r="D14" s="3">
        <f t="shared" si="0"/>
        <v>16252</v>
      </c>
      <c r="E14" s="3">
        <v>7852</v>
      </c>
      <c r="F14" s="3">
        <v>396</v>
      </c>
      <c r="G14" s="3">
        <f t="shared" si="1"/>
        <v>8248</v>
      </c>
      <c r="H14" s="4">
        <f t="shared" si="2"/>
        <v>-42.53512880562061</v>
      </c>
      <c r="I14" s="4">
        <f t="shared" si="3"/>
        <v>-84.69860896445131</v>
      </c>
      <c r="J14" s="5">
        <f t="shared" si="4"/>
        <v>-49.24932316022643</v>
      </c>
    </row>
    <row r="15" spans="1:10" ht="15">
      <c r="A15" s="6" t="s">
        <v>13</v>
      </c>
      <c r="B15" s="7">
        <v>4014</v>
      </c>
      <c r="C15" s="7">
        <v>64</v>
      </c>
      <c r="D15" s="7">
        <f t="shared" si="0"/>
        <v>4078</v>
      </c>
      <c r="E15" s="7">
        <v>2249</v>
      </c>
      <c r="F15" s="7">
        <v>15</v>
      </c>
      <c r="G15" s="7">
        <f t="shared" si="1"/>
        <v>2264</v>
      </c>
      <c r="H15" s="8">
        <f t="shared" si="2"/>
        <v>-43.97110114598904</v>
      </c>
      <c r="I15" s="8">
        <f t="shared" si="3"/>
        <v>-76.5625</v>
      </c>
      <c r="J15" s="9">
        <f t="shared" si="4"/>
        <v>-44.482589504659146</v>
      </c>
    </row>
    <row r="16" spans="1:10" ht="15">
      <c r="A16" s="10" t="s">
        <v>14</v>
      </c>
      <c r="B16" s="3">
        <v>8899</v>
      </c>
      <c r="C16" s="3">
        <v>1665</v>
      </c>
      <c r="D16" s="3">
        <f t="shared" si="0"/>
        <v>10564</v>
      </c>
      <c r="E16" s="3">
        <v>5774</v>
      </c>
      <c r="F16" s="3">
        <v>836</v>
      </c>
      <c r="G16" s="3">
        <f t="shared" si="1"/>
        <v>6610</v>
      </c>
      <c r="H16" s="4">
        <f t="shared" si="2"/>
        <v>-35.116305202831775</v>
      </c>
      <c r="I16" s="4">
        <f t="shared" si="3"/>
        <v>-49.78978978978979</v>
      </c>
      <c r="J16" s="5">
        <f t="shared" si="4"/>
        <v>-37.42900416508898</v>
      </c>
    </row>
    <row r="17" spans="1:10" ht="15">
      <c r="A17" s="6" t="s">
        <v>15</v>
      </c>
      <c r="B17" s="7">
        <v>1062</v>
      </c>
      <c r="C17" s="7">
        <v>13</v>
      </c>
      <c r="D17" s="7">
        <f t="shared" si="0"/>
        <v>1075</v>
      </c>
      <c r="E17" s="7">
        <v>651</v>
      </c>
      <c r="F17" s="7">
        <v>10</v>
      </c>
      <c r="G17" s="7">
        <f t="shared" si="1"/>
        <v>661</v>
      </c>
      <c r="H17" s="8">
        <f t="shared" si="2"/>
        <v>-38.70056497175141</v>
      </c>
      <c r="I17" s="8">
        <f t="shared" si="3"/>
        <v>-23.076923076923077</v>
      </c>
      <c r="J17" s="9">
        <f t="shared" si="4"/>
        <v>-38.51162790697674</v>
      </c>
    </row>
    <row r="18" spans="1:10" ht="15">
      <c r="A18" s="10" t="s">
        <v>16</v>
      </c>
      <c r="B18" s="3">
        <v>1393</v>
      </c>
      <c r="C18" s="3">
        <v>0</v>
      </c>
      <c r="D18" s="3">
        <f t="shared" si="0"/>
        <v>1393</v>
      </c>
      <c r="E18" s="3">
        <v>882</v>
      </c>
      <c r="F18" s="3">
        <v>2</v>
      </c>
      <c r="G18" s="3">
        <f t="shared" si="1"/>
        <v>884</v>
      </c>
      <c r="H18" s="4">
        <f t="shared" si="2"/>
        <v>-36.68341708542713</v>
      </c>
      <c r="I18" s="4">
        <f t="shared" si="3"/>
        <v>0</v>
      </c>
      <c r="J18" s="5">
        <f t="shared" si="4"/>
        <v>-36.53984206748026</v>
      </c>
    </row>
    <row r="19" spans="1:10" ht="15">
      <c r="A19" s="6" t="s">
        <v>17</v>
      </c>
      <c r="B19" s="7">
        <v>740</v>
      </c>
      <c r="C19" s="7">
        <v>38</v>
      </c>
      <c r="D19" s="7">
        <f t="shared" si="0"/>
        <v>778</v>
      </c>
      <c r="E19" s="7">
        <v>461</v>
      </c>
      <c r="F19" s="7">
        <v>24</v>
      </c>
      <c r="G19" s="7">
        <f t="shared" si="1"/>
        <v>485</v>
      </c>
      <c r="H19" s="8">
        <f t="shared" si="2"/>
        <v>-37.7027027027027</v>
      </c>
      <c r="I19" s="8">
        <f t="shared" si="3"/>
        <v>-36.84210526315789</v>
      </c>
      <c r="J19" s="9">
        <f t="shared" si="4"/>
        <v>-37.660668380462724</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1696</v>
      </c>
      <c r="C21" s="7">
        <v>31</v>
      </c>
      <c r="D21" s="7">
        <f t="shared" si="0"/>
        <v>1727</v>
      </c>
      <c r="E21" s="7">
        <v>897</v>
      </c>
      <c r="F21" s="7">
        <v>50</v>
      </c>
      <c r="G21" s="7">
        <f t="shared" si="1"/>
        <v>947</v>
      </c>
      <c r="H21" s="8">
        <f t="shared" si="2"/>
        <v>-47.110849056603776</v>
      </c>
      <c r="I21" s="8">
        <f t="shared" si="3"/>
        <v>61.29032258064516</v>
      </c>
      <c r="J21" s="9">
        <f t="shared" si="4"/>
        <v>-45.1650260567458</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2137</v>
      </c>
      <c r="C23" s="7">
        <v>6</v>
      </c>
      <c r="D23" s="7">
        <f t="shared" si="0"/>
        <v>2143</v>
      </c>
      <c r="E23" s="7">
        <v>1483</v>
      </c>
      <c r="F23" s="7">
        <v>7</v>
      </c>
      <c r="G23" s="7">
        <f t="shared" si="1"/>
        <v>1490</v>
      </c>
      <c r="H23" s="8">
        <f t="shared" si="2"/>
        <v>-30.603649976602714</v>
      </c>
      <c r="I23" s="8">
        <f t="shared" si="3"/>
        <v>16.666666666666664</v>
      </c>
      <c r="J23" s="9">
        <f t="shared" si="4"/>
        <v>-30.471301913205785</v>
      </c>
    </row>
    <row r="24" spans="1:10" ht="15">
      <c r="A24" s="10" t="s">
        <v>21</v>
      </c>
      <c r="B24" s="3">
        <v>907</v>
      </c>
      <c r="C24" s="3">
        <v>4</v>
      </c>
      <c r="D24" s="3">
        <f t="shared" si="0"/>
        <v>911</v>
      </c>
      <c r="E24" s="3">
        <v>636</v>
      </c>
      <c r="F24" s="3">
        <v>0</v>
      </c>
      <c r="G24" s="3">
        <f t="shared" si="1"/>
        <v>636</v>
      </c>
      <c r="H24" s="4">
        <f t="shared" si="2"/>
        <v>-29.878721058434397</v>
      </c>
      <c r="I24" s="4">
        <f t="shared" si="3"/>
        <v>-100</v>
      </c>
      <c r="J24" s="5">
        <f t="shared" si="4"/>
        <v>-30.18660812294182</v>
      </c>
    </row>
    <row r="25" spans="1:10" ht="15">
      <c r="A25" s="6" t="s">
        <v>22</v>
      </c>
      <c r="B25" s="7">
        <v>1187</v>
      </c>
      <c r="C25" s="7">
        <v>84</v>
      </c>
      <c r="D25" s="7">
        <f t="shared" si="0"/>
        <v>1271</v>
      </c>
      <c r="E25" s="7">
        <v>484</v>
      </c>
      <c r="F25" s="7">
        <v>69</v>
      </c>
      <c r="G25" s="7">
        <f t="shared" si="1"/>
        <v>553</v>
      </c>
      <c r="H25" s="8">
        <f t="shared" si="2"/>
        <v>-59.22493681550126</v>
      </c>
      <c r="I25" s="8">
        <f t="shared" si="3"/>
        <v>-17.857142857142858</v>
      </c>
      <c r="J25" s="9">
        <f t="shared" si="4"/>
        <v>-56.49095200629426</v>
      </c>
    </row>
    <row r="26" spans="1:10" ht="15">
      <c r="A26" s="10" t="s">
        <v>23</v>
      </c>
      <c r="B26" s="3">
        <v>618</v>
      </c>
      <c r="C26" s="3">
        <v>25</v>
      </c>
      <c r="D26" s="3">
        <f t="shared" si="0"/>
        <v>643</v>
      </c>
      <c r="E26" s="3">
        <v>365</v>
      </c>
      <c r="F26" s="3">
        <v>8</v>
      </c>
      <c r="G26" s="3">
        <f t="shared" si="1"/>
        <v>373</v>
      </c>
      <c r="H26" s="4">
        <f t="shared" si="2"/>
        <v>-40.93851132686084</v>
      </c>
      <c r="I26" s="4">
        <f t="shared" si="3"/>
        <v>-68</v>
      </c>
      <c r="J26" s="5">
        <f t="shared" si="4"/>
        <v>-41.99066874027994</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2382</v>
      </c>
      <c r="C28" s="3">
        <v>471</v>
      </c>
      <c r="D28" s="3">
        <f t="shared" si="0"/>
        <v>2853</v>
      </c>
      <c r="E28" s="3">
        <v>1331</v>
      </c>
      <c r="F28" s="3">
        <v>47</v>
      </c>
      <c r="G28" s="3">
        <f t="shared" si="1"/>
        <v>1378</v>
      </c>
      <c r="H28" s="4">
        <f t="shared" si="2"/>
        <v>-44.12258606213266</v>
      </c>
      <c r="I28" s="4">
        <f t="shared" si="3"/>
        <v>-90.02123142250531</v>
      </c>
      <c r="J28" s="5">
        <f t="shared" si="4"/>
        <v>-51.699964949176305</v>
      </c>
    </row>
    <row r="29" spans="1:10" ht="15">
      <c r="A29" s="6" t="s">
        <v>26</v>
      </c>
      <c r="B29" s="7">
        <v>6739</v>
      </c>
      <c r="C29" s="7">
        <v>391</v>
      </c>
      <c r="D29" s="7">
        <f t="shared" si="0"/>
        <v>7130</v>
      </c>
      <c r="E29" s="7">
        <v>4533</v>
      </c>
      <c r="F29" s="7">
        <v>176</v>
      </c>
      <c r="G29" s="7">
        <f t="shared" si="1"/>
        <v>4709</v>
      </c>
      <c r="H29" s="8">
        <f t="shared" si="2"/>
        <v>-32.73482712568631</v>
      </c>
      <c r="I29" s="8">
        <f t="shared" si="3"/>
        <v>-54.987212276214834</v>
      </c>
      <c r="J29" s="9">
        <f t="shared" si="4"/>
        <v>-33.955119214586254</v>
      </c>
    </row>
    <row r="30" spans="1:10" ht="15">
      <c r="A30" s="10" t="s">
        <v>27</v>
      </c>
      <c r="B30" s="3">
        <v>3576</v>
      </c>
      <c r="C30" s="3">
        <v>182</v>
      </c>
      <c r="D30" s="3">
        <f t="shared" si="0"/>
        <v>3758</v>
      </c>
      <c r="E30" s="3">
        <v>2369</v>
      </c>
      <c r="F30" s="3">
        <v>181</v>
      </c>
      <c r="G30" s="3">
        <f t="shared" si="1"/>
        <v>2550</v>
      </c>
      <c r="H30" s="4">
        <f t="shared" si="2"/>
        <v>-33.75279642058165</v>
      </c>
      <c r="I30" s="4">
        <f t="shared" si="3"/>
        <v>-0.5494505494505495</v>
      </c>
      <c r="J30" s="5">
        <f t="shared" si="4"/>
        <v>-32.14475784992017</v>
      </c>
    </row>
    <row r="31" spans="1:10" ht="15">
      <c r="A31" s="6" t="s">
        <v>28</v>
      </c>
      <c r="B31" s="7">
        <v>1782</v>
      </c>
      <c r="C31" s="7">
        <v>8</v>
      </c>
      <c r="D31" s="7">
        <f t="shared" si="0"/>
        <v>1790</v>
      </c>
      <c r="E31" s="7">
        <v>1071</v>
      </c>
      <c r="F31" s="7">
        <v>3</v>
      </c>
      <c r="G31" s="7">
        <f t="shared" si="1"/>
        <v>1074</v>
      </c>
      <c r="H31" s="8">
        <f t="shared" si="2"/>
        <v>-39.8989898989899</v>
      </c>
      <c r="I31" s="8">
        <f t="shared" si="3"/>
        <v>-62.5</v>
      </c>
      <c r="J31" s="9">
        <f t="shared" si="4"/>
        <v>-40</v>
      </c>
    </row>
    <row r="32" spans="1:10" ht="15">
      <c r="A32" s="10" t="s">
        <v>56</v>
      </c>
      <c r="B32" s="3">
        <v>4</v>
      </c>
      <c r="C32" s="3">
        <v>445</v>
      </c>
      <c r="D32" s="3">
        <f t="shared" si="0"/>
        <v>449</v>
      </c>
      <c r="E32" s="3">
        <v>0</v>
      </c>
      <c r="F32" s="3">
        <v>311</v>
      </c>
      <c r="G32" s="3">
        <f t="shared" si="1"/>
        <v>311</v>
      </c>
      <c r="H32" s="4">
        <f t="shared" si="2"/>
        <v>-100</v>
      </c>
      <c r="I32" s="4">
        <f t="shared" si="3"/>
        <v>-30.112359550561795</v>
      </c>
      <c r="J32" s="5">
        <f t="shared" si="4"/>
        <v>-30.734966592427615</v>
      </c>
    </row>
    <row r="33" spans="1:10" ht="15">
      <c r="A33" s="6" t="s">
        <v>68</v>
      </c>
      <c r="B33" s="7">
        <v>793</v>
      </c>
      <c r="C33" s="7">
        <v>0</v>
      </c>
      <c r="D33" s="7">
        <f t="shared" si="0"/>
        <v>793</v>
      </c>
      <c r="E33" s="7">
        <v>464</v>
      </c>
      <c r="F33" s="7">
        <v>0</v>
      </c>
      <c r="G33" s="7">
        <f t="shared" si="1"/>
        <v>464</v>
      </c>
      <c r="H33" s="8">
        <f t="shared" si="2"/>
        <v>-41.488020176544765</v>
      </c>
      <c r="I33" s="8">
        <f t="shared" si="3"/>
        <v>0</v>
      </c>
      <c r="J33" s="9">
        <f t="shared" si="4"/>
        <v>-41.488020176544765</v>
      </c>
    </row>
    <row r="34" spans="1:10" ht="15">
      <c r="A34" s="10" t="s">
        <v>29</v>
      </c>
      <c r="B34" s="3">
        <v>4043</v>
      </c>
      <c r="C34" s="3">
        <v>1411</v>
      </c>
      <c r="D34" s="3">
        <f t="shared" si="0"/>
        <v>5454</v>
      </c>
      <c r="E34" s="3">
        <v>2808</v>
      </c>
      <c r="F34" s="3">
        <v>434</v>
      </c>
      <c r="G34" s="3">
        <f t="shared" si="1"/>
        <v>3242</v>
      </c>
      <c r="H34" s="4">
        <f t="shared" si="2"/>
        <v>-30.54662379421222</v>
      </c>
      <c r="I34" s="4">
        <f t="shared" si="3"/>
        <v>-69.24167257264352</v>
      </c>
      <c r="J34" s="5">
        <f t="shared" si="4"/>
        <v>-40.557389072240554</v>
      </c>
    </row>
    <row r="35" spans="1:10" ht="15">
      <c r="A35" s="6" t="s">
        <v>67</v>
      </c>
      <c r="B35" s="7">
        <v>1120</v>
      </c>
      <c r="C35" s="7">
        <v>10</v>
      </c>
      <c r="D35" s="7">
        <f t="shared" si="0"/>
        <v>1130</v>
      </c>
      <c r="E35" s="7">
        <v>553</v>
      </c>
      <c r="F35" s="7">
        <v>2</v>
      </c>
      <c r="G35" s="7">
        <f t="shared" si="1"/>
        <v>555</v>
      </c>
      <c r="H35" s="8">
        <f t="shared" si="2"/>
        <v>-50.625</v>
      </c>
      <c r="I35" s="8">
        <f t="shared" si="3"/>
        <v>-80</v>
      </c>
      <c r="J35" s="9">
        <f t="shared" si="4"/>
        <v>-50.88495575221239</v>
      </c>
    </row>
    <row r="36" spans="1:10" ht="15">
      <c r="A36" s="10" t="s">
        <v>30</v>
      </c>
      <c r="B36" s="3">
        <v>416</v>
      </c>
      <c r="C36" s="3">
        <v>268</v>
      </c>
      <c r="D36" s="3">
        <f t="shared" si="0"/>
        <v>684</v>
      </c>
      <c r="E36" s="3">
        <v>264</v>
      </c>
      <c r="F36" s="3">
        <v>36</v>
      </c>
      <c r="G36" s="3">
        <f t="shared" si="1"/>
        <v>300</v>
      </c>
      <c r="H36" s="4">
        <f t="shared" si="2"/>
        <v>-36.53846153846153</v>
      </c>
      <c r="I36" s="4">
        <f t="shared" si="3"/>
        <v>-86.56716417910447</v>
      </c>
      <c r="J36" s="5">
        <f t="shared" si="4"/>
        <v>-56.14035087719298</v>
      </c>
    </row>
    <row r="37" spans="1:10" ht="15">
      <c r="A37" s="6" t="s">
        <v>31</v>
      </c>
      <c r="B37" s="7">
        <v>1270</v>
      </c>
      <c r="C37" s="7">
        <v>3</v>
      </c>
      <c r="D37" s="7">
        <f t="shared" si="0"/>
        <v>1273</v>
      </c>
      <c r="E37" s="7">
        <v>794</v>
      </c>
      <c r="F37" s="7">
        <v>5</v>
      </c>
      <c r="G37" s="7">
        <f t="shared" si="1"/>
        <v>799</v>
      </c>
      <c r="H37" s="8">
        <f t="shared" si="2"/>
        <v>-37.480314960629926</v>
      </c>
      <c r="I37" s="8">
        <f t="shared" si="3"/>
        <v>66.66666666666666</v>
      </c>
      <c r="J37" s="9">
        <f t="shared" si="4"/>
        <v>-37.234878240377064</v>
      </c>
    </row>
    <row r="38" spans="1:10" ht="15">
      <c r="A38" s="10" t="s">
        <v>32</v>
      </c>
      <c r="B38" s="3">
        <v>2134</v>
      </c>
      <c r="C38" s="3">
        <v>1</v>
      </c>
      <c r="D38" s="3">
        <f t="shared" si="0"/>
        <v>2135</v>
      </c>
      <c r="E38" s="3">
        <v>1658</v>
      </c>
      <c r="F38" s="3">
        <v>0</v>
      </c>
      <c r="G38" s="3">
        <f t="shared" si="1"/>
        <v>1658</v>
      </c>
      <c r="H38" s="4">
        <f t="shared" si="2"/>
        <v>-22.30552952202437</v>
      </c>
      <c r="I38" s="4">
        <f t="shared" si="3"/>
        <v>-100</v>
      </c>
      <c r="J38" s="5">
        <f t="shared" si="4"/>
        <v>-22.34192037470726</v>
      </c>
    </row>
    <row r="39" spans="1:10" ht="15">
      <c r="A39" s="6" t="s">
        <v>33</v>
      </c>
      <c r="B39" s="7">
        <v>330</v>
      </c>
      <c r="C39" s="7">
        <v>18</v>
      </c>
      <c r="D39" s="7">
        <f t="shared" si="0"/>
        <v>348</v>
      </c>
      <c r="E39" s="7">
        <v>155</v>
      </c>
      <c r="F39" s="7">
        <v>10</v>
      </c>
      <c r="G39" s="7">
        <f t="shared" si="1"/>
        <v>165</v>
      </c>
      <c r="H39" s="8">
        <f t="shared" si="2"/>
        <v>-53.03030303030303</v>
      </c>
      <c r="I39" s="8">
        <f t="shared" si="3"/>
        <v>-44.44444444444444</v>
      </c>
      <c r="J39" s="9">
        <f t="shared" si="4"/>
        <v>-52.58620689655172</v>
      </c>
    </row>
    <row r="40" spans="1:10" ht="15">
      <c r="A40" s="10" t="s">
        <v>34</v>
      </c>
      <c r="B40" s="3">
        <v>7961</v>
      </c>
      <c r="C40" s="3">
        <v>1596</v>
      </c>
      <c r="D40" s="3">
        <f t="shared" si="0"/>
        <v>9557</v>
      </c>
      <c r="E40" s="3">
        <v>4601</v>
      </c>
      <c r="F40" s="3">
        <v>1305</v>
      </c>
      <c r="G40" s="3">
        <f t="shared" si="1"/>
        <v>5906</v>
      </c>
      <c r="H40" s="4">
        <f t="shared" si="2"/>
        <v>-42.20575304609974</v>
      </c>
      <c r="I40" s="4">
        <f t="shared" si="3"/>
        <v>-18.23308270676692</v>
      </c>
      <c r="J40" s="5">
        <f t="shared" si="4"/>
        <v>-38.20236475881553</v>
      </c>
    </row>
    <row r="41" spans="1:10" ht="15">
      <c r="A41" s="6" t="s">
        <v>35</v>
      </c>
      <c r="B41" s="7">
        <v>213</v>
      </c>
      <c r="C41" s="7">
        <v>26</v>
      </c>
      <c r="D41" s="7">
        <f t="shared" si="0"/>
        <v>239</v>
      </c>
      <c r="E41" s="7">
        <v>77</v>
      </c>
      <c r="F41" s="7">
        <v>6</v>
      </c>
      <c r="G41" s="7">
        <f t="shared" si="1"/>
        <v>83</v>
      </c>
      <c r="H41" s="8">
        <f t="shared" si="2"/>
        <v>-63.84976525821596</v>
      </c>
      <c r="I41" s="8">
        <f t="shared" si="3"/>
        <v>-76.92307692307693</v>
      </c>
      <c r="J41" s="9">
        <f t="shared" si="4"/>
        <v>-65.27196652719665</v>
      </c>
    </row>
    <row r="42" spans="1:10" ht="15">
      <c r="A42" s="10" t="s">
        <v>36</v>
      </c>
      <c r="B42" s="3">
        <v>3902</v>
      </c>
      <c r="C42" s="3">
        <v>658</v>
      </c>
      <c r="D42" s="3">
        <f t="shared" si="0"/>
        <v>4560</v>
      </c>
      <c r="E42" s="3">
        <v>2170</v>
      </c>
      <c r="F42" s="3">
        <v>389</v>
      </c>
      <c r="G42" s="3">
        <f t="shared" si="1"/>
        <v>2559</v>
      </c>
      <c r="H42" s="4">
        <f t="shared" si="2"/>
        <v>-44.38749359302921</v>
      </c>
      <c r="I42" s="4">
        <f t="shared" si="3"/>
        <v>-40.88145896656535</v>
      </c>
      <c r="J42" s="5">
        <f t="shared" si="4"/>
        <v>-43.881578947368425</v>
      </c>
    </row>
    <row r="43" spans="1:10" ht="15">
      <c r="A43" s="6" t="s">
        <v>37</v>
      </c>
      <c r="B43" s="7">
        <v>3013</v>
      </c>
      <c r="C43" s="7">
        <v>46</v>
      </c>
      <c r="D43" s="7">
        <f t="shared" si="0"/>
        <v>3059</v>
      </c>
      <c r="E43" s="7">
        <v>2204</v>
      </c>
      <c r="F43" s="7">
        <v>36</v>
      </c>
      <c r="G43" s="7">
        <f t="shared" si="1"/>
        <v>2240</v>
      </c>
      <c r="H43" s="8">
        <f t="shared" si="2"/>
        <v>-26.850315300365086</v>
      </c>
      <c r="I43" s="8">
        <f t="shared" si="3"/>
        <v>-21.73913043478261</v>
      </c>
      <c r="J43" s="9">
        <f t="shared" si="4"/>
        <v>-26.773455377574372</v>
      </c>
    </row>
    <row r="44" spans="1:10" ht="15">
      <c r="A44" s="10" t="s">
        <v>38</v>
      </c>
      <c r="B44" s="3">
        <v>2277</v>
      </c>
      <c r="C44" s="3">
        <v>16</v>
      </c>
      <c r="D44" s="3">
        <f t="shared" si="0"/>
        <v>2293</v>
      </c>
      <c r="E44" s="3">
        <v>1643</v>
      </c>
      <c r="F44" s="3">
        <v>3</v>
      </c>
      <c r="G44" s="3">
        <f t="shared" si="1"/>
        <v>1646</v>
      </c>
      <c r="H44" s="4">
        <f t="shared" si="2"/>
        <v>-27.84365393061045</v>
      </c>
      <c r="I44" s="4">
        <f t="shared" si="3"/>
        <v>-81.25</v>
      </c>
      <c r="J44" s="5">
        <f t="shared" si="4"/>
        <v>-28.216310510248583</v>
      </c>
    </row>
    <row r="45" spans="1:10" ht="15">
      <c r="A45" s="6" t="s">
        <v>70</v>
      </c>
      <c r="B45" s="7">
        <v>1576</v>
      </c>
      <c r="C45" s="7">
        <v>10</v>
      </c>
      <c r="D45" s="7">
        <f t="shared" si="0"/>
        <v>1586</v>
      </c>
      <c r="E45" s="7">
        <v>1182</v>
      </c>
      <c r="F45" s="7">
        <v>9</v>
      </c>
      <c r="G45" s="7">
        <f t="shared" si="1"/>
        <v>1191</v>
      </c>
      <c r="H45" s="8">
        <f t="shared" si="2"/>
        <v>-25</v>
      </c>
      <c r="I45" s="8">
        <f t="shared" si="3"/>
        <v>-10</v>
      </c>
      <c r="J45" s="9">
        <f t="shared" si="4"/>
        <v>-24.905422446406053</v>
      </c>
    </row>
    <row r="46" spans="1:10" ht="15">
      <c r="A46" s="10" t="s">
        <v>39</v>
      </c>
      <c r="B46" s="3">
        <v>1928</v>
      </c>
      <c r="C46" s="3">
        <v>23</v>
      </c>
      <c r="D46" s="3">
        <f t="shared" si="0"/>
        <v>1951</v>
      </c>
      <c r="E46" s="3">
        <v>816</v>
      </c>
      <c r="F46" s="3">
        <v>7</v>
      </c>
      <c r="G46" s="3">
        <f t="shared" si="1"/>
        <v>823</v>
      </c>
      <c r="H46" s="4">
        <f t="shared" si="2"/>
        <v>-57.676348547717836</v>
      </c>
      <c r="I46" s="4">
        <f t="shared" si="3"/>
        <v>-69.56521739130434</v>
      </c>
      <c r="J46" s="5">
        <f t="shared" si="4"/>
        <v>-57.816504356740126</v>
      </c>
    </row>
    <row r="47" spans="1:10" ht="15">
      <c r="A47" s="6" t="s">
        <v>40</v>
      </c>
      <c r="B47" s="7">
        <v>4273</v>
      </c>
      <c r="C47" s="7">
        <v>140</v>
      </c>
      <c r="D47" s="7">
        <f t="shared" si="0"/>
        <v>4413</v>
      </c>
      <c r="E47" s="7">
        <v>2347</v>
      </c>
      <c r="F47" s="7">
        <v>85</v>
      </c>
      <c r="G47" s="7">
        <f t="shared" si="1"/>
        <v>2432</v>
      </c>
      <c r="H47" s="8">
        <f t="shared" si="2"/>
        <v>-45.07371869880646</v>
      </c>
      <c r="I47" s="8">
        <f t="shared" si="3"/>
        <v>-39.285714285714285</v>
      </c>
      <c r="J47" s="9">
        <f t="shared" si="4"/>
        <v>-44.890097439383645</v>
      </c>
    </row>
    <row r="48" spans="1:10" ht="15">
      <c r="A48" s="10" t="s">
        <v>41</v>
      </c>
      <c r="B48" s="3">
        <v>5635</v>
      </c>
      <c r="C48" s="3">
        <v>650</v>
      </c>
      <c r="D48" s="3">
        <f t="shared" si="0"/>
        <v>6285</v>
      </c>
      <c r="E48" s="3">
        <v>3894</v>
      </c>
      <c r="F48" s="3">
        <v>489</v>
      </c>
      <c r="G48" s="3">
        <f t="shared" si="1"/>
        <v>4383</v>
      </c>
      <c r="H48" s="4">
        <f t="shared" si="2"/>
        <v>-30.89618456078083</v>
      </c>
      <c r="I48" s="4">
        <f t="shared" si="3"/>
        <v>-24.76923076923077</v>
      </c>
      <c r="J48" s="5">
        <f t="shared" si="4"/>
        <v>-30.26252983293556</v>
      </c>
    </row>
    <row r="49" spans="1:10" ht="15">
      <c r="A49" s="6" t="s">
        <v>42</v>
      </c>
      <c r="B49" s="7">
        <v>145</v>
      </c>
      <c r="C49" s="7">
        <v>0</v>
      </c>
      <c r="D49" s="7">
        <f t="shared" si="0"/>
        <v>145</v>
      </c>
      <c r="E49" s="7">
        <v>184</v>
      </c>
      <c r="F49" s="7">
        <v>0</v>
      </c>
      <c r="G49" s="7">
        <f t="shared" si="1"/>
        <v>184</v>
      </c>
      <c r="H49" s="8">
        <f t="shared" si="2"/>
        <v>26.89655172413793</v>
      </c>
      <c r="I49" s="8">
        <f t="shared" si="3"/>
        <v>0</v>
      </c>
      <c r="J49" s="9">
        <f t="shared" si="4"/>
        <v>26.89655172413793</v>
      </c>
    </row>
    <row r="50" spans="1:10" ht="15">
      <c r="A50" s="10" t="s">
        <v>43</v>
      </c>
      <c r="B50" s="3">
        <v>694</v>
      </c>
      <c r="C50" s="3">
        <v>2</v>
      </c>
      <c r="D50" s="3">
        <f t="shared" si="0"/>
        <v>696</v>
      </c>
      <c r="E50" s="3">
        <v>460</v>
      </c>
      <c r="F50" s="3">
        <v>0</v>
      </c>
      <c r="G50" s="3">
        <f t="shared" si="1"/>
        <v>460</v>
      </c>
      <c r="H50" s="4">
        <f t="shared" si="2"/>
        <v>-33.71757925072046</v>
      </c>
      <c r="I50" s="4">
        <f t="shared" si="3"/>
        <v>-100</v>
      </c>
      <c r="J50" s="5">
        <f t="shared" si="4"/>
        <v>-33.90804597701149</v>
      </c>
    </row>
    <row r="51" spans="1:10" ht="15">
      <c r="A51" s="6" t="s">
        <v>44</v>
      </c>
      <c r="B51" s="7">
        <v>2069</v>
      </c>
      <c r="C51" s="7">
        <v>21</v>
      </c>
      <c r="D51" s="7">
        <f t="shared" si="0"/>
        <v>2090</v>
      </c>
      <c r="E51" s="7">
        <v>1441</v>
      </c>
      <c r="F51" s="7">
        <v>26</v>
      </c>
      <c r="G51" s="7">
        <f t="shared" si="1"/>
        <v>1467</v>
      </c>
      <c r="H51" s="8">
        <f t="shared" si="2"/>
        <v>-30.352827452875786</v>
      </c>
      <c r="I51" s="8">
        <f t="shared" si="3"/>
        <v>23.809523809523807</v>
      </c>
      <c r="J51" s="9">
        <f t="shared" si="4"/>
        <v>-29.80861244019139</v>
      </c>
    </row>
    <row r="52" spans="1:10" ht="15">
      <c r="A52" s="10" t="s">
        <v>75</v>
      </c>
      <c r="B52" s="3">
        <v>2978</v>
      </c>
      <c r="C52" s="3">
        <v>72</v>
      </c>
      <c r="D52" s="3">
        <f t="shared" si="0"/>
        <v>3050</v>
      </c>
      <c r="E52" s="3">
        <v>1871</v>
      </c>
      <c r="F52" s="3">
        <v>37</v>
      </c>
      <c r="G52" s="3">
        <f t="shared" si="1"/>
        <v>1908</v>
      </c>
      <c r="H52" s="4">
        <f t="shared" si="2"/>
        <v>-37.17259905977166</v>
      </c>
      <c r="I52" s="4">
        <f t="shared" si="3"/>
        <v>-48.61111111111111</v>
      </c>
      <c r="J52" s="5">
        <f t="shared" si="4"/>
        <v>-37.44262295081967</v>
      </c>
    </row>
    <row r="53" spans="1:10" ht="15">
      <c r="A53" s="6" t="s">
        <v>45</v>
      </c>
      <c r="B53" s="7">
        <v>1557</v>
      </c>
      <c r="C53" s="7">
        <v>0</v>
      </c>
      <c r="D53" s="7">
        <f t="shared" si="0"/>
        <v>1557</v>
      </c>
      <c r="E53" s="7">
        <v>926</v>
      </c>
      <c r="F53" s="7">
        <v>0</v>
      </c>
      <c r="G53" s="7">
        <f t="shared" si="1"/>
        <v>926</v>
      </c>
      <c r="H53" s="8">
        <f t="shared" si="2"/>
        <v>-40.52665382145151</v>
      </c>
      <c r="I53" s="8">
        <f t="shared" si="3"/>
        <v>0</v>
      </c>
      <c r="J53" s="9">
        <f t="shared" si="4"/>
        <v>-40.52665382145151</v>
      </c>
    </row>
    <row r="54" spans="1:10" ht="15">
      <c r="A54" s="10" t="s">
        <v>71</v>
      </c>
      <c r="B54" s="3">
        <v>286</v>
      </c>
      <c r="C54" s="3">
        <v>38</v>
      </c>
      <c r="D54" s="3">
        <f t="shared" si="0"/>
        <v>324</v>
      </c>
      <c r="E54" s="3">
        <v>118</v>
      </c>
      <c r="F54" s="3">
        <v>72</v>
      </c>
      <c r="G54" s="3">
        <f t="shared" si="1"/>
        <v>190</v>
      </c>
      <c r="H54" s="4">
        <f t="shared" si="2"/>
        <v>-58.74125874125874</v>
      </c>
      <c r="I54" s="4">
        <f t="shared" si="3"/>
        <v>89.47368421052632</v>
      </c>
      <c r="J54" s="5">
        <f t="shared" si="4"/>
        <v>-41.358024691358025</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173</v>
      </c>
      <c r="C56" s="3">
        <v>8</v>
      </c>
      <c r="D56" s="3">
        <f t="shared" si="0"/>
        <v>181</v>
      </c>
      <c r="E56" s="3">
        <v>68</v>
      </c>
      <c r="F56" s="3">
        <v>7</v>
      </c>
      <c r="G56" s="3">
        <f>+E56+F56</f>
        <v>75</v>
      </c>
      <c r="H56" s="4">
        <f t="shared" si="2"/>
        <v>-60.69364161849711</v>
      </c>
      <c r="I56" s="4">
        <f t="shared" si="3"/>
        <v>-12.5</v>
      </c>
      <c r="J56" s="5">
        <f t="shared" si="4"/>
        <v>-58.5635359116022</v>
      </c>
    </row>
    <row r="57" spans="1:10" ht="15">
      <c r="A57" s="6" t="s">
        <v>48</v>
      </c>
      <c r="B57" s="7">
        <v>5575</v>
      </c>
      <c r="C57" s="7">
        <v>51</v>
      </c>
      <c r="D57" s="7">
        <f t="shared" si="0"/>
        <v>5626</v>
      </c>
      <c r="E57" s="7">
        <v>3906</v>
      </c>
      <c r="F57" s="7">
        <v>14</v>
      </c>
      <c r="G57" s="7">
        <f t="shared" si="1"/>
        <v>3920</v>
      </c>
      <c r="H57" s="8">
        <f t="shared" si="2"/>
        <v>-29.937219730941706</v>
      </c>
      <c r="I57" s="8">
        <f t="shared" si="3"/>
        <v>-72.54901960784314</v>
      </c>
      <c r="J57" s="9">
        <f t="shared" si="4"/>
        <v>-30.323498044792036</v>
      </c>
    </row>
    <row r="58" spans="1:10" ht="15">
      <c r="A58" s="10" t="s">
        <v>57</v>
      </c>
      <c r="B58" s="3">
        <v>389</v>
      </c>
      <c r="C58" s="3">
        <v>131</v>
      </c>
      <c r="D58" s="3">
        <f t="shared" si="0"/>
        <v>520</v>
      </c>
      <c r="E58" s="3">
        <v>98</v>
      </c>
      <c r="F58" s="3">
        <v>51</v>
      </c>
      <c r="G58" s="3">
        <f t="shared" si="1"/>
        <v>149</v>
      </c>
      <c r="H58" s="4">
        <f t="shared" si="2"/>
        <v>-74.80719794344472</v>
      </c>
      <c r="I58" s="4">
        <f t="shared" si="3"/>
        <v>-61.06870229007634</v>
      </c>
      <c r="J58" s="5">
        <f t="shared" si="4"/>
        <v>-71.34615384615385</v>
      </c>
    </row>
    <row r="59" spans="1:10" ht="15">
      <c r="A59" s="6" t="s">
        <v>58</v>
      </c>
      <c r="B59" s="7">
        <v>128</v>
      </c>
      <c r="C59" s="7">
        <v>44</v>
      </c>
      <c r="D59" s="7">
        <f t="shared" si="0"/>
        <v>172</v>
      </c>
      <c r="E59" s="7">
        <v>29</v>
      </c>
      <c r="F59" s="7">
        <v>40</v>
      </c>
      <c r="G59" s="7">
        <f t="shared" si="1"/>
        <v>69</v>
      </c>
      <c r="H59" s="8">
        <f t="shared" si="2"/>
        <v>-77.34375</v>
      </c>
      <c r="I59" s="8">
        <f t="shared" si="3"/>
        <v>-9.090909090909092</v>
      </c>
      <c r="J59" s="9">
        <f t="shared" si="4"/>
        <v>-59.883720930232556</v>
      </c>
    </row>
    <row r="60" spans="1:10" ht="15">
      <c r="A60" s="11" t="s">
        <v>49</v>
      </c>
      <c r="B60" s="22">
        <f>+B61-SUM(B6+B10+B20+B32+B58+B59+B5)</f>
        <v>284705</v>
      </c>
      <c r="C60" s="22">
        <f>+C61-SUM(C6+C10+C20+C32+C58+C59+C5)</f>
        <v>256466</v>
      </c>
      <c r="D60" s="22">
        <f>+D61-SUM(D6+D10+D20+D32+D58+D59+D5)</f>
        <v>541171</v>
      </c>
      <c r="E60" s="22">
        <f>+E61-SUM(E6+E10+E20+E32+E58+E59+E5)</f>
        <v>140174</v>
      </c>
      <c r="F60" s="22">
        <f>+F61-SUM(F6+F10+F20+F32+F58+F59+F5)</f>
        <v>54082</v>
      </c>
      <c r="G60" s="22">
        <f>+G61-SUM(G6+G10+G20+G32+G58+G59+G5)</f>
        <v>194256</v>
      </c>
      <c r="H60" s="23">
        <f>+_xlfn.IFERROR(((E60-B60)/B60)*100,0)</f>
        <v>-50.765177991254106</v>
      </c>
      <c r="I60" s="23">
        <f>+_xlfn.IFERROR(((F60-C60)/C60)*100,0)</f>
        <v>-78.91260439980348</v>
      </c>
      <c r="J60" s="23">
        <f>+_xlfn.IFERROR(((G60-D60)/D60)*100,0)</f>
        <v>-64.10450670860043</v>
      </c>
    </row>
    <row r="61" spans="1:10" ht="15">
      <c r="A61" s="14" t="s">
        <v>50</v>
      </c>
      <c r="B61" s="24">
        <f>SUM(B4:B59)</f>
        <v>421953</v>
      </c>
      <c r="C61" s="24">
        <f>SUM(C4:C59)</f>
        <v>460204</v>
      </c>
      <c r="D61" s="24">
        <f>SUM(D4:D59)</f>
        <v>882157</v>
      </c>
      <c r="E61" s="24">
        <f>SUM(E4:E59)</f>
        <v>228389</v>
      </c>
      <c r="F61" s="24">
        <f>SUM(F4:F59)</f>
        <v>163188</v>
      </c>
      <c r="G61" s="24">
        <f>SUM(G4:G59)</f>
        <v>391577</v>
      </c>
      <c r="H61" s="25">
        <f>+_xlfn.IFERROR(((E61-B61)/B61)*100,0)</f>
        <v>-45.87335556329734</v>
      </c>
      <c r="I61" s="25">
        <f>+_xlfn.IFERROR(((F61-C61)/C61)*100,0)</f>
        <v>-64.54007353260728</v>
      </c>
      <c r="J61" s="25">
        <f>+_xlfn.IFERROR(((G61-D61)/D61)*100,0)</f>
        <v>-55.61141610847049</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E68" sqref="E68"/>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43055.21500000001</v>
      </c>
      <c r="C4" s="3">
        <v>832051.7689999999</v>
      </c>
      <c r="D4" s="3">
        <f>SUM(B4:C4)</f>
        <v>875106.9839999998</v>
      </c>
      <c r="E4" s="3">
        <v>2686</v>
      </c>
      <c r="F4" s="3">
        <v>539362</v>
      </c>
      <c r="G4" s="3">
        <f>SUM(E4:F4)</f>
        <v>542048</v>
      </c>
      <c r="H4" s="4">
        <f>+_xlfn.IFERROR(((E4-B4)/B4)*100,0)</f>
        <v>-93.76149904256663</v>
      </c>
      <c r="I4" s="4">
        <f>+_xlfn.IFERROR(((F4-C4)/C4)*100,0)</f>
        <v>-35.17686998631932</v>
      </c>
      <c r="J4" s="5">
        <f>+_xlfn.IFERROR(((G4-D4)/D4)*100,0)</f>
        <v>-38.059230481469896</v>
      </c>
    </row>
    <row r="5" spans="1:10" ht="15">
      <c r="A5" s="6" t="s">
        <v>69</v>
      </c>
      <c r="B5" s="7">
        <v>82132.396</v>
      </c>
      <c r="C5" s="7">
        <v>732481.171</v>
      </c>
      <c r="D5" s="7">
        <f>+B5+C5</f>
        <v>814613.5669999999</v>
      </c>
      <c r="E5" s="7">
        <v>54906</v>
      </c>
      <c r="F5" s="7">
        <v>481503</v>
      </c>
      <c r="G5" s="7">
        <f>+E5+F5</f>
        <v>536409</v>
      </c>
      <c r="H5" s="8">
        <f>+_xlfn.IFERROR(((E5-B5)/B5)*100,0)</f>
        <v>-33.149399416035536</v>
      </c>
      <c r="I5" s="8">
        <f>+_xlfn.IFERROR(((F5-C5)/C5)*100,0)</f>
        <v>-34.2641122989358</v>
      </c>
      <c r="J5" s="9">
        <f>+_xlfn.IFERROR(((G5-D5)/D5)*100,0)</f>
        <v>-34.15172276402806</v>
      </c>
    </row>
    <row r="6" spans="1:10" ht="15">
      <c r="A6" s="10" t="s">
        <v>53</v>
      </c>
      <c r="B6" s="3">
        <v>101997.47999999998</v>
      </c>
      <c r="C6" s="3">
        <v>158287.537</v>
      </c>
      <c r="D6" s="3">
        <f aca="true" t="shared" si="0" ref="D6:D59">SUM(B6:C6)</f>
        <v>260285.017</v>
      </c>
      <c r="E6" s="3">
        <v>57020.3</v>
      </c>
      <c r="F6" s="3">
        <v>54957</v>
      </c>
      <c r="G6" s="3">
        <f aca="true" t="shared" si="1" ref="G6:G59">SUM(E6:F6)</f>
        <v>111977.3</v>
      </c>
      <c r="H6" s="4">
        <f aca="true" t="shared" si="2" ref="H6:H59">+_xlfn.IFERROR(((E6-B6)/B6)*100,0)</f>
        <v>-44.09636394938383</v>
      </c>
      <c r="I6" s="4">
        <f aca="true" t="shared" si="3" ref="I6:I60">+_xlfn.IFERROR(((F6-C6)/C6)*100,0)</f>
        <v>-65.28027345576804</v>
      </c>
      <c r="J6" s="5">
        <f aca="true" t="shared" si="4" ref="J6:J60">+_xlfn.IFERROR(((G6-D6)/D6)*100,0)</f>
        <v>-56.9789681747221</v>
      </c>
    </row>
    <row r="7" spans="1:10" ht="15">
      <c r="A7" s="6" t="s">
        <v>6</v>
      </c>
      <c r="B7" s="7">
        <v>56288.288</v>
      </c>
      <c r="C7" s="7">
        <v>26270.175000000003</v>
      </c>
      <c r="D7" s="7">
        <f t="shared" si="0"/>
        <v>82558.463</v>
      </c>
      <c r="E7" s="7">
        <v>21894</v>
      </c>
      <c r="F7" s="7">
        <v>14495</v>
      </c>
      <c r="G7" s="7">
        <f t="shared" si="1"/>
        <v>36389</v>
      </c>
      <c r="H7" s="8">
        <f t="shared" si="2"/>
        <v>-61.103809019737824</v>
      </c>
      <c r="I7" s="8">
        <f t="shared" si="3"/>
        <v>-44.823359570311204</v>
      </c>
      <c r="J7" s="9">
        <f t="shared" si="4"/>
        <v>-55.92335579212515</v>
      </c>
    </row>
    <row r="8" spans="1:10" ht="15">
      <c r="A8" s="10" t="s">
        <v>7</v>
      </c>
      <c r="B8" s="3">
        <v>49604.636999999995</v>
      </c>
      <c r="C8" s="3">
        <v>40478.978</v>
      </c>
      <c r="D8" s="3">
        <f t="shared" si="0"/>
        <v>90083.61499999999</v>
      </c>
      <c r="E8" s="3">
        <v>36227</v>
      </c>
      <c r="F8" s="3">
        <v>17026</v>
      </c>
      <c r="G8" s="3">
        <f t="shared" si="1"/>
        <v>53253</v>
      </c>
      <c r="H8" s="4">
        <f t="shared" si="2"/>
        <v>-26.968521108218162</v>
      </c>
      <c r="I8" s="4">
        <f t="shared" si="3"/>
        <v>-57.93866139604612</v>
      </c>
      <c r="J8" s="5">
        <f t="shared" si="4"/>
        <v>-40.88492119238332</v>
      </c>
    </row>
    <row r="9" spans="1:10" ht="15">
      <c r="A9" s="6" t="s">
        <v>8</v>
      </c>
      <c r="B9" s="7">
        <v>40805.944</v>
      </c>
      <c r="C9" s="7">
        <v>246152.287</v>
      </c>
      <c r="D9" s="7">
        <f t="shared" si="0"/>
        <v>286958.231</v>
      </c>
      <c r="E9" s="7">
        <v>18843</v>
      </c>
      <c r="F9" s="7">
        <v>37221</v>
      </c>
      <c r="G9" s="7">
        <f t="shared" si="1"/>
        <v>56064</v>
      </c>
      <c r="H9" s="8">
        <f t="shared" si="2"/>
        <v>-53.82290383969551</v>
      </c>
      <c r="I9" s="8">
        <f t="shared" si="3"/>
        <v>-84.87887297183634</v>
      </c>
      <c r="J9" s="9">
        <f t="shared" si="4"/>
        <v>-80.46266182899629</v>
      </c>
    </row>
    <row r="10" spans="1:10" ht="15">
      <c r="A10" s="10" t="s">
        <v>54</v>
      </c>
      <c r="B10" s="3">
        <v>2901.2470000000003</v>
      </c>
      <c r="C10" s="3">
        <v>4984.3240000000005</v>
      </c>
      <c r="D10" s="3">
        <f t="shared" si="0"/>
        <v>7885.571000000001</v>
      </c>
      <c r="E10" s="3">
        <v>1295</v>
      </c>
      <c r="F10" s="3">
        <v>268</v>
      </c>
      <c r="G10" s="3">
        <f t="shared" si="1"/>
        <v>1563</v>
      </c>
      <c r="H10" s="4">
        <f t="shared" si="2"/>
        <v>-55.36402105715232</v>
      </c>
      <c r="I10" s="4">
        <f t="shared" si="3"/>
        <v>-94.62314247629166</v>
      </c>
      <c r="J10" s="5">
        <f t="shared" si="4"/>
        <v>-80.17898767254775</v>
      </c>
    </row>
    <row r="11" spans="1:10" ht="15">
      <c r="A11" s="6" t="s">
        <v>9</v>
      </c>
      <c r="B11" s="7">
        <v>9356.228</v>
      </c>
      <c r="C11" s="7">
        <v>31298.911999999997</v>
      </c>
      <c r="D11" s="7">
        <f t="shared" si="0"/>
        <v>40655.14</v>
      </c>
      <c r="E11" s="7">
        <v>4326</v>
      </c>
      <c r="F11" s="7">
        <v>4675.1</v>
      </c>
      <c r="G11" s="7">
        <f t="shared" si="1"/>
        <v>9001.1</v>
      </c>
      <c r="H11" s="8">
        <f t="shared" si="2"/>
        <v>-53.76341833482468</v>
      </c>
      <c r="I11" s="8">
        <f t="shared" si="3"/>
        <v>-85.06305906096672</v>
      </c>
      <c r="J11" s="9">
        <f t="shared" si="4"/>
        <v>-77.85987208505493</v>
      </c>
    </row>
    <row r="12" spans="1:10" ht="15">
      <c r="A12" s="10" t="s">
        <v>10</v>
      </c>
      <c r="B12" s="3">
        <v>14919.526999999998</v>
      </c>
      <c r="C12" s="3">
        <v>17697.17</v>
      </c>
      <c r="D12" s="3">
        <f t="shared" si="0"/>
        <v>32616.696999999996</v>
      </c>
      <c r="E12" s="3">
        <v>5933</v>
      </c>
      <c r="F12" s="3">
        <v>2447</v>
      </c>
      <c r="G12" s="3">
        <f t="shared" si="1"/>
        <v>8380</v>
      </c>
      <c r="H12" s="4">
        <f t="shared" si="2"/>
        <v>-60.23332375081327</v>
      </c>
      <c r="I12" s="4">
        <f t="shared" si="3"/>
        <v>-86.17293047419446</v>
      </c>
      <c r="J12" s="5">
        <f t="shared" si="4"/>
        <v>-74.307637588196</v>
      </c>
    </row>
    <row r="13" spans="1:10" ht="15">
      <c r="A13" s="6" t="s">
        <v>11</v>
      </c>
      <c r="B13" s="7">
        <v>22830.296999999995</v>
      </c>
      <c r="C13" s="7">
        <v>8712.725</v>
      </c>
      <c r="D13" s="7">
        <f t="shared" si="0"/>
        <v>31543.021999999997</v>
      </c>
      <c r="E13" s="7">
        <v>13442</v>
      </c>
      <c r="F13" s="7">
        <v>3807</v>
      </c>
      <c r="G13" s="7">
        <f t="shared" si="1"/>
        <v>17249</v>
      </c>
      <c r="H13" s="8">
        <f t="shared" si="2"/>
        <v>-41.12209753556863</v>
      </c>
      <c r="I13" s="8">
        <f t="shared" si="3"/>
        <v>-56.30528910300738</v>
      </c>
      <c r="J13" s="9">
        <f t="shared" si="4"/>
        <v>-45.31595609323672</v>
      </c>
    </row>
    <row r="14" spans="1:10" ht="15">
      <c r="A14" s="10" t="s">
        <v>12</v>
      </c>
      <c r="B14" s="3">
        <v>19779.034000000003</v>
      </c>
      <c r="C14" s="3">
        <v>6176.057</v>
      </c>
      <c r="D14" s="3">
        <f t="shared" si="0"/>
        <v>25955.091000000004</v>
      </c>
      <c r="E14" s="3">
        <v>10282</v>
      </c>
      <c r="F14" s="3">
        <v>1089</v>
      </c>
      <c r="G14" s="3">
        <f t="shared" si="1"/>
        <v>11371</v>
      </c>
      <c r="H14" s="4">
        <f t="shared" si="2"/>
        <v>-48.0156614322014</v>
      </c>
      <c r="I14" s="4">
        <f t="shared" si="3"/>
        <v>-82.36739071546782</v>
      </c>
      <c r="J14" s="5">
        <f t="shared" si="4"/>
        <v>-56.18971245371477</v>
      </c>
    </row>
    <row r="15" spans="1:10" ht="15">
      <c r="A15" s="6" t="s">
        <v>13</v>
      </c>
      <c r="B15" s="7">
        <v>5462.782</v>
      </c>
      <c r="C15" s="7">
        <v>113.81700000000001</v>
      </c>
      <c r="D15" s="7">
        <f t="shared" si="0"/>
        <v>5576.599</v>
      </c>
      <c r="E15" s="7">
        <v>3329</v>
      </c>
      <c r="F15" s="7">
        <v>33</v>
      </c>
      <c r="G15" s="7">
        <f t="shared" si="1"/>
        <v>3362</v>
      </c>
      <c r="H15" s="8">
        <f t="shared" si="2"/>
        <v>-39.06035422976791</v>
      </c>
      <c r="I15" s="8">
        <f t="shared" si="3"/>
        <v>-71.00608872136851</v>
      </c>
      <c r="J15" s="9">
        <f t="shared" si="4"/>
        <v>-39.712358733342676</v>
      </c>
    </row>
    <row r="16" spans="1:10" ht="15">
      <c r="A16" s="10" t="s">
        <v>14</v>
      </c>
      <c r="B16" s="3">
        <v>11804.706</v>
      </c>
      <c r="C16" s="3">
        <v>4533.295</v>
      </c>
      <c r="D16" s="3">
        <f t="shared" si="0"/>
        <v>16338.001</v>
      </c>
      <c r="E16" s="3">
        <v>6906</v>
      </c>
      <c r="F16" s="3">
        <v>2489</v>
      </c>
      <c r="G16" s="3">
        <f t="shared" si="1"/>
        <v>9395</v>
      </c>
      <c r="H16" s="4">
        <f t="shared" si="2"/>
        <v>-41.49790769884485</v>
      </c>
      <c r="I16" s="4">
        <f t="shared" si="3"/>
        <v>-45.095123966121776</v>
      </c>
      <c r="J16" s="5">
        <f t="shared" si="4"/>
        <v>-42.49602506451065</v>
      </c>
    </row>
    <row r="17" spans="1:10" ht="15">
      <c r="A17" s="6" t="s">
        <v>15</v>
      </c>
      <c r="B17" s="7">
        <v>1352.807</v>
      </c>
      <c r="C17" s="7">
        <v>31.529</v>
      </c>
      <c r="D17" s="7">
        <f t="shared" si="0"/>
        <v>1384.336</v>
      </c>
      <c r="E17" s="7">
        <v>816</v>
      </c>
      <c r="F17" s="7">
        <v>25</v>
      </c>
      <c r="G17" s="7">
        <f t="shared" si="1"/>
        <v>841</v>
      </c>
      <c r="H17" s="8">
        <f t="shared" si="2"/>
        <v>-39.68097444794416</v>
      </c>
      <c r="I17" s="8">
        <f t="shared" si="3"/>
        <v>-20.707919692981065</v>
      </c>
      <c r="J17" s="9">
        <f t="shared" si="4"/>
        <v>-39.248852879647714</v>
      </c>
    </row>
    <row r="18" spans="1:10" ht="15">
      <c r="A18" s="10" t="s">
        <v>16</v>
      </c>
      <c r="B18" s="3">
        <v>1944.4850000000001</v>
      </c>
      <c r="C18" s="3">
        <v>0</v>
      </c>
      <c r="D18" s="3">
        <f t="shared" si="0"/>
        <v>1944.4850000000001</v>
      </c>
      <c r="E18" s="3">
        <v>1356</v>
      </c>
      <c r="F18" s="3">
        <v>12</v>
      </c>
      <c r="G18" s="3">
        <f t="shared" si="1"/>
        <v>1368</v>
      </c>
      <c r="H18" s="4">
        <f t="shared" si="2"/>
        <v>-30.26431163007172</v>
      </c>
      <c r="I18" s="4">
        <f t="shared" si="3"/>
        <v>0</v>
      </c>
      <c r="J18" s="5">
        <f t="shared" si="4"/>
        <v>-29.647181644497135</v>
      </c>
    </row>
    <row r="19" spans="1:10" ht="15">
      <c r="A19" s="6" t="s">
        <v>17</v>
      </c>
      <c r="B19" s="7">
        <v>829.706</v>
      </c>
      <c r="C19" s="7">
        <v>143.836</v>
      </c>
      <c r="D19" s="7">
        <f t="shared" si="0"/>
        <v>973.542</v>
      </c>
      <c r="E19" s="7">
        <v>517</v>
      </c>
      <c r="F19" s="7">
        <v>75</v>
      </c>
      <c r="G19" s="7">
        <f t="shared" si="1"/>
        <v>592</v>
      </c>
      <c r="H19" s="8">
        <f t="shared" si="2"/>
        <v>-37.688771685392176</v>
      </c>
      <c r="I19" s="8">
        <f t="shared" si="3"/>
        <v>-47.85728190439112</v>
      </c>
      <c r="J19" s="9">
        <f t="shared" si="4"/>
        <v>-39.19111861635143</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1843.953</v>
      </c>
      <c r="C21" s="7">
        <v>85.34700000000001</v>
      </c>
      <c r="D21" s="7">
        <f t="shared" si="0"/>
        <v>1929.3</v>
      </c>
      <c r="E21" s="7">
        <v>849</v>
      </c>
      <c r="F21" s="7">
        <v>106</v>
      </c>
      <c r="G21" s="7">
        <f t="shared" si="1"/>
        <v>955</v>
      </c>
      <c r="H21" s="8">
        <f t="shared" si="2"/>
        <v>-53.95761171786917</v>
      </c>
      <c r="I21" s="8">
        <f t="shared" si="3"/>
        <v>24.19885877652406</v>
      </c>
      <c r="J21" s="9">
        <f t="shared" si="4"/>
        <v>-50.5001814129477</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3276.9500000000003</v>
      </c>
      <c r="C23" s="7">
        <v>28.555</v>
      </c>
      <c r="D23" s="7">
        <f t="shared" si="0"/>
        <v>3305.505</v>
      </c>
      <c r="E23" s="7">
        <v>1872</v>
      </c>
      <c r="F23" s="7">
        <v>22</v>
      </c>
      <c r="G23" s="7">
        <f t="shared" si="1"/>
        <v>1894</v>
      </c>
      <c r="H23" s="8">
        <f t="shared" si="2"/>
        <v>-42.873708784082766</v>
      </c>
      <c r="I23" s="8">
        <f t="shared" si="3"/>
        <v>-22.955699527228155</v>
      </c>
      <c r="J23" s="9">
        <f t="shared" si="4"/>
        <v>-42.70164468061613</v>
      </c>
    </row>
    <row r="24" spans="1:10" ht="15">
      <c r="A24" s="10" t="s">
        <v>21</v>
      </c>
      <c r="B24" s="3">
        <v>1191.12</v>
      </c>
      <c r="C24" s="3">
        <v>8.227</v>
      </c>
      <c r="D24" s="3">
        <f t="shared" si="0"/>
        <v>1199.347</v>
      </c>
      <c r="E24" s="3">
        <v>805</v>
      </c>
      <c r="F24" s="3">
        <v>0</v>
      </c>
      <c r="G24" s="3">
        <f t="shared" si="1"/>
        <v>805</v>
      </c>
      <c r="H24" s="4">
        <f t="shared" si="2"/>
        <v>-32.416549130230365</v>
      </c>
      <c r="I24" s="4">
        <f t="shared" si="3"/>
        <v>-100</v>
      </c>
      <c r="J24" s="5">
        <f t="shared" si="4"/>
        <v>-32.88014227742263</v>
      </c>
    </row>
    <row r="25" spans="1:10" ht="15">
      <c r="A25" s="6" t="s">
        <v>22</v>
      </c>
      <c r="B25" s="7">
        <v>1535.403</v>
      </c>
      <c r="C25" s="7">
        <v>306.795</v>
      </c>
      <c r="D25" s="7">
        <f t="shared" si="0"/>
        <v>1842.198</v>
      </c>
      <c r="E25" s="7">
        <v>442</v>
      </c>
      <c r="F25" s="7">
        <v>242</v>
      </c>
      <c r="G25" s="7">
        <f t="shared" si="1"/>
        <v>684</v>
      </c>
      <c r="H25" s="8">
        <f t="shared" si="2"/>
        <v>-71.21276954649692</v>
      </c>
      <c r="I25" s="8">
        <f t="shared" si="3"/>
        <v>-21.11996610114246</v>
      </c>
      <c r="J25" s="9">
        <f t="shared" si="4"/>
        <v>-62.87044063667424</v>
      </c>
    </row>
    <row r="26" spans="1:10" ht="15">
      <c r="A26" s="10" t="s">
        <v>23</v>
      </c>
      <c r="B26" s="3">
        <v>622.598</v>
      </c>
      <c r="C26" s="3">
        <v>52.00299999999999</v>
      </c>
      <c r="D26" s="3">
        <f t="shared" si="0"/>
        <v>674.601</v>
      </c>
      <c r="E26" s="3">
        <v>295</v>
      </c>
      <c r="F26" s="3">
        <v>30</v>
      </c>
      <c r="G26" s="3">
        <f t="shared" si="1"/>
        <v>325</v>
      </c>
      <c r="H26" s="4">
        <f t="shared" si="2"/>
        <v>-52.61790111757506</v>
      </c>
      <c r="I26" s="4">
        <f t="shared" si="3"/>
        <v>-42.31102051804703</v>
      </c>
      <c r="J26" s="5">
        <f t="shared" si="4"/>
        <v>-51.8233741129942</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2662.4479999999994</v>
      </c>
      <c r="C28" s="3">
        <v>1595.373</v>
      </c>
      <c r="D28" s="3">
        <f t="shared" si="0"/>
        <v>4257.821</v>
      </c>
      <c r="E28" s="3">
        <v>1403</v>
      </c>
      <c r="F28" s="3">
        <v>186</v>
      </c>
      <c r="G28" s="3">
        <f t="shared" si="1"/>
        <v>1589</v>
      </c>
      <c r="H28" s="4">
        <f t="shared" si="2"/>
        <v>-47.304135141794305</v>
      </c>
      <c r="I28" s="4">
        <f t="shared" si="3"/>
        <v>-88.34128445197456</v>
      </c>
      <c r="J28" s="5">
        <f t="shared" si="4"/>
        <v>-62.680441474641604</v>
      </c>
    </row>
    <row r="29" spans="1:10" ht="15">
      <c r="A29" s="6" t="s">
        <v>26</v>
      </c>
      <c r="B29" s="7">
        <v>8398.084</v>
      </c>
      <c r="C29" s="7">
        <v>1127.756</v>
      </c>
      <c r="D29" s="7">
        <f t="shared" si="0"/>
        <v>9525.84</v>
      </c>
      <c r="E29" s="7">
        <v>5755</v>
      </c>
      <c r="F29" s="7">
        <v>517</v>
      </c>
      <c r="G29" s="7">
        <f t="shared" si="1"/>
        <v>6272</v>
      </c>
      <c r="H29" s="8">
        <f t="shared" si="2"/>
        <v>-31.472464433554137</v>
      </c>
      <c r="I29" s="8">
        <f t="shared" si="3"/>
        <v>-54.15675021901901</v>
      </c>
      <c r="J29" s="9">
        <f t="shared" si="4"/>
        <v>-34.15803750640364</v>
      </c>
    </row>
    <row r="30" spans="1:10" ht="15">
      <c r="A30" s="10" t="s">
        <v>27</v>
      </c>
      <c r="B30" s="3">
        <v>5031.911999999999</v>
      </c>
      <c r="C30" s="3">
        <v>677.768</v>
      </c>
      <c r="D30" s="3">
        <f t="shared" si="0"/>
        <v>5709.679999999999</v>
      </c>
      <c r="E30" s="3">
        <v>3324</v>
      </c>
      <c r="F30" s="3">
        <v>566</v>
      </c>
      <c r="G30" s="3">
        <f t="shared" si="1"/>
        <v>3890</v>
      </c>
      <c r="H30" s="4">
        <f t="shared" si="2"/>
        <v>-33.94161106156069</v>
      </c>
      <c r="I30" s="4">
        <f t="shared" si="3"/>
        <v>-16.490598552897158</v>
      </c>
      <c r="J30" s="5">
        <f t="shared" si="4"/>
        <v>-31.870087290356018</v>
      </c>
    </row>
    <row r="31" spans="1:10" ht="15">
      <c r="A31" s="6" t="s">
        <v>28</v>
      </c>
      <c r="B31" s="7">
        <v>2283.899</v>
      </c>
      <c r="C31" s="7">
        <v>20.243000000000002</v>
      </c>
      <c r="D31" s="7">
        <f t="shared" si="0"/>
        <v>2304.142</v>
      </c>
      <c r="E31" s="7">
        <v>1398</v>
      </c>
      <c r="F31" s="7">
        <v>12</v>
      </c>
      <c r="G31" s="7">
        <f t="shared" si="1"/>
        <v>1410</v>
      </c>
      <c r="H31" s="8">
        <f t="shared" si="2"/>
        <v>-38.78888689911419</v>
      </c>
      <c r="I31" s="8">
        <f t="shared" si="3"/>
        <v>-40.72024897495431</v>
      </c>
      <c r="J31" s="9">
        <f t="shared" si="4"/>
        <v>-38.805854847487694</v>
      </c>
    </row>
    <row r="32" spans="1:10" ht="15">
      <c r="A32" s="10" t="s">
        <v>56</v>
      </c>
      <c r="B32" s="3">
        <v>6.082000000000001</v>
      </c>
      <c r="C32" s="3">
        <v>1396.339</v>
      </c>
      <c r="D32" s="3">
        <f t="shared" si="0"/>
        <v>1402.421</v>
      </c>
      <c r="E32" s="3">
        <v>0</v>
      </c>
      <c r="F32" s="3">
        <v>911</v>
      </c>
      <c r="G32" s="3">
        <f t="shared" si="1"/>
        <v>911</v>
      </c>
      <c r="H32" s="4">
        <f t="shared" si="2"/>
        <v>-100</v>
      </c>
      <c r="I32" s="4">
        <f t="shared" si="3"/>
        <v>-34.75796350313212</v>
      </c>
      <c r="J32" s="5">
        <f t="shared" si="4"/>
        <v>-35.04090426483916</v>
      </c>
    </row>
    <row r="33" spans="1:10" ht="15">
      <c r="A33" s="6" t="s">
        <v>68</v>
      </c>
      <c r="B33" s="7">
        <v>1226.669</v>
      </c>
      <c r="C33" s="7">
        <v>0</v>
      </c>
      <c r="D33" s="7">
        <f t="shared" si="0"/>
        <v>1226.669</v>
      </c>
      <c r="E33" s="7">
        <v>683</v>
      </c>
      <c r="F33" s="7">
        <v>0</v>
      </c>
      <c r="G33" s="7">
        <f t="shared" si="1"/>
        <v>683</v>
      </c>
      <c r="H33" s="8">
        <f t="shared" si="2"/>
        <v>-44.32075808551452</v>
      </c>
      <c r="I33" s="8">
        <f t="shared" si="3"/>
        <v>0</v>
      </c>
      <c r="J33" s="9">
        <f t="shared" si="4"/>
        <v>-44.32075808551452</v>
      </c>
    </row>
    <row r="34" spans="1:10" ht="15">
      <c r="A34" s="10" t="s">
        <v>29</v>
      </c>
      <c r="B34" s="3">
        <v>5792.317999999999</v>
      </c>
      <c r="C34" s="3">
        <v>3018.9750000000004</v>
      </c>
      <c r="D34" s="3">
        <f t="shared" si="0"/>
        <v>8811.293</v>
      </c>
      <c r="E34" s="3">
        <v>3719</v>
      </c>
      <c r="F34" s="3">
        <v>837</v>
      </c>
      <c r="G34" s="3">
        <f t="shared" si="1"/>
        <v>4556</v>
      </c>
      <c r="H34" s="4">
        <f t="shared" si="2"/>
        <v>-35.79427096371435</v>
      </c>
      <c r="I34" s="4">
        <f t="shared" si="3"/>
        <v>-72.27535835838323</v>
      </c>
      <c r="J34" s="5">
        <f t="shared" si="4"/>
        <v>-48.293627280354876</v>
      </c>
    </row>
    <row r="35" spans="1:10" ht="15">
      <c r="A35" s="6" t="s">
        <v>67</v>
      </c>
      <c r="B35" s="7">
        <v>1886.7309999999995</v>
      </c>
      <c r="C35" s="7">
        <v>11.27</v>
      </c>
      <c r="D35" s="7">
        <f t="shared" si="0"/>
        <v>1898.0009999999995</v>
      </c>
      <c r="E35" s="7">
        <v>939</v>
      </c>
      <c r="F35" s="7">
        <v>3</v>
      </c>
      <c r="G35" s="7">
        <f t="shared" si="1"/>
        <v>942</v>
      </c>
      <c r="H35" s="8">
        <f t="shared" si="2"/>
        <v>-50.23137903601519</v>
      </c>
      <c r="I35" s="8">
        <f t="shared" si="3"/>
        <v>-73.38065661047027</v>
      </c>
      <c r="J35" s="9">
        <f t="shared" si="4"/>
        <v>-50.36883542210988</v>
      </c>
    </row>
    <row r="36" spans="1:10" ht="15">
      <c r="A36" s="10" t="s">
        <v>30</v>
      </c>
      <c r="B36" s="3">
        <v>418.618</v>
      </c>
      <c r="C36" s="3">
        <v>964.7869999999999</v>
      </c>
      <c r="D36" s="3">
        <f t="shared" si="0"/>
        <v>1383.405</v>
      </c>
      <c r="E36" s="3">
        <v>249</v>
      </c>
      <c r="F36" s="3">
        <v>101</v>
      </c>
      <c r="G36" s="3">
        <f t="shared" si="1"/>
        <v>350</v>
      </c>
      <c r="H36" s="4">
        <f t="shared" si="2"/>
        <v>-40.51856346358733</v>
      </c>
      <c r="I36" s="4">
        <f t="shared" si="3"/>
        <v>-89.5313680636244</v>
      </c>
      <c r="J36" s="5">
        <f t="shared" si="4"/>
        <v>-74.70010589812817</v>
      </c>
    </row>
    <row r="37" spans="1:10" ht="15">
      <c r="A37" s="6" t="s">
        <v>31</v>
      </c>
      <c r="B37" s="7">
        <v>1497.975</v>
      </c>
      <c r="C37" s="7">
        <v>2.627</v>
      </c>
      <c r="D37" s="7">
        <f t="shared" si="0"/>
        <v>1500.6019999999999</v>
      </c>
      <c r="E37" s="7">
        <v>879</v>
      </c>
      <c r="F37" s="7">
        <v>14</v>
      </c>
      <c r="G37" s="7">
        <f t="shared" si="1"/>
        <v>893</v>
      </c>
      <c r="H37" s="8">
        <f t="shared" si="2"/>
        <v>-41.320783057127116</v>
      </c>
      <c r="I37" s="8">
        <f t="shared" si="3"/>
        <v>432.92729349067383</v>
      </c>
      <c r="J37" s="9">
        <f t="shared" si="4"/>
        <v>-40.4905497926832</v>
      </c>
    </row>
    <row r="38" spans="1:10" ht="15">
      <c r="A38" s="10" t="s">
        <v>32</v>
      </c>
      <c r="B38" s="3">
        <v>3350.5260000000003</v>
      </c>
      <c r="C38" s="3">
        <v>1.73</v>
      </c>
      <c r="D38" s="3">
        <f t="shared" si="0"/>
        <v>3352.2560000000003</v>
      </c>
      <c r="E38" s="3">
        <v>2635</v>
      </c>
      <c r="F38" s="3">
        <v>0</v>
      </c>
      <c r="G38" s="3">
        <f t="shared" si="1"/>
        <v>2635</v>
      </c>
      <c r="H38" s="4">
        <f t="shared" si="2"/>
        <v>-21.355631921674394</v>
      </c>
      <c r="I38" s="4">
        <f t="shared" si="3"/>
        <v>-100</v>
      </c>
      <c r="J38" s="5">
        <f t="shared" si="4"/>
        <v>-21.39621794994178</v>
      </c>
    </row>
    <row r="39" spans="1:10" ht="15">
      <c r="A39" s="6" t="s">
        <v>33</v>
      </c>
      <c r="B39" s="7">
        <v>304.469</v>
      </c>
      <c r="C39" s="7">
        <v>37.635999999999996</v>
      </c>
      <c r="D39" s="7">
        <f t="shared" si="0"/>
        <v>342.105</v>
      </c>
      <c r="E39" s="7">
        <v>136</v>
      </c>
      <c r="F39" s="7">
        <v>25</v>
      </c>
      <c r="G39" s="7">
        <f t="shared" si="1"/>
        <v>161</v>
      </c>
      <c r="H39" s="8">
        <f t="shared" si="2"/>
        <v>-55.33206993158581</v>
      </c>
      <c r="I39" s="8">
        <f t="shared" si="3"/>
        <v>-33.57423743224571</v>
      </c>
      <c r="J39" s="9">
        <f t="shared" si="4"/>
        <v>-52.93842533725026</v>
      </c>
    </row>
    <row r="40" spans="1:10" ht="15">
      <c r="A40" s="10" t="s">
        <v>34</v>
      </c>
      <c r="B40" s="3">
        <v>12752.774</v>
      </c>
      <c r="C40" s="3">
        <v>5075.7919999999995</v>
      </c>
      <c r="D40" s="3">
        <f t="shared" si="0"/>
        <v>17828.566</v>
      </c>
      <c r="E40" s="3">
        <v>5827</v>
      </c>
      <c r="F40" s="3">
        <v>3621</v>
      </c>
      <c r="G40" s="3">
        <f t="shared" si="1"/>
        <v>9448</v>
      </c>
      <c r="H40" s="4">
        <f t="shared" si="2"/>
        <v>-54.30798036568357</v>
      </c>
      <c r="I40" s="4">
        <f t="shared" si="3"/>
        <v>-28.661379347301853</v>
      </c>
      <c r="J40" s="5">
        <f t="shared" si="4"/>
        <v>-47.00639412053667</v>
      </c>
    </row>
    <row r="41" spans="1:10" ht="15">
      <c r="A41" s="6" t="s">
        <v>35</v>
      </c>
      <c r="B41" s="7">
        <v>318.71000000000004</v>
      </c>
      <c r="C41" s="7">
        <v>79.021</v>
      </c>
      <c r="D41" s="7">
        <f t="shared" si="0"/>
        <v>397.73100000000005</v>
      </c>
      <c r="E41" s="7">
        <v>98</v>
      </c>
      <c r="F41" s="7">
        <v>34</v>
      </c>
      <c r="G41" s="7">
        <f t="shared" si="1"/>
        <v>132</v>
      </c>
      <c r="H41" s="8">
        <f t="shared" si="2"/>
        <v>-69.25104326817483</v>
      </c>
      <c r="I41" s="8">
        <f t="shared" si="3"/>
        <v>-56.973462750408125</v>
      </c>
      <c r="J41" s="9">
        <f t="shared" si="4"/>
        <v>-66.8117395928404</v>
      </c>
    </row>
    <row r="42" spans="1:10" ht="15">
      <c r="A42" s="10" t="s">
        <v>36</v>
      </c>
      <c r="B42" s="3">
        <v>4883.094</v>
      </c>
      <c r="C42" s="3">
        <v>2056.501</v>
      </c>
      <c r="D42" s="3">
        <f t="shared" si="0"/>
        <v>6939.595</v>
      </c>
      <c r="E42" s="3">
        <v>2630</v>
      </c>
      <c r="F42" s="3">
        <v>1116</v>
      </c>
      <c r="G42" s="3">
        <f t="shared" si="1"/>
        <v>3746</v>
      </c>
      <c r="H42" s="4">
        <f t="shared" si="2"/>
        <v>-46.14070505298485</v>
      </c>
      <c r="I42" s="4">
        <f t="shared" si="3"/>
        <v>-45.73306796349723</v>
      </c>
      <c r="J42" s="5">
        <f t="shared" si="4"/>
        <v>-46.0199046197941</v>
      </c>
    </row>
    <row r="43" spans="1:10" ht="15">
      <c r="A43" s="6" t="s">
        <v>37</v>
      </c>
      <c r="B43" s="7">
        <v>4164.549</v>
      </c>
      <c r="C43" s="7">
        <v>154.16500000000002</v>
      </c>
      <c r="D43" s="7">
        <f t="shared" si="0"/>
        <v>4318.714</v>
      </c>
      <c r="E43" s="7">
        <v>2933</v>
      </c>
      <c r="F43" s="7">
        <v>101</v>
      </c>
      <c r="G43" s="7">
        <f t="shared" si="1"/>
        <v>3034</v>
      </c>
      <c r="H43" s="8">
        <f t="shared" si="2"/>
        <v>-29.57220577786454</v>
      </c>
      <c r="I43" s="8">
        <f t="shared" si="3"/>
        <v>-34.48577822462946</v>
      </c>
      <c r="J43" s="9">
        <f t="shared" si="4"/>
        <v>-29.74760542142869</v>
      </c>
    </row>
    <row r="44" spans="1:10" ht="15">
      <c r="A44" s="10" t="s">
        <v>38</v>
      </c>
      <c r="B44" s="3">
        <v>3415.081</v>
      </c>
      <c r="C44" s="3">
        <v>52.242999999999995</v>
      </c>
      <c r="D44" s="3">
        <f t="shared" si="0"/>
        <v>3467.324</v>
      </c>
      <c r="E44" s="3">
        <v>2472</v>
      </c>
      <c r="F44" s="3">
        <v>13</v>
      </c>
      <c r="G44" s="3">
        <f t="shared" si="1"/>
        <v>2485</v>
      </c>
      <c r="H44" s="4">
        <f t="shared" si="2"/>
        <v>-27.61518687258077</v>
      </c>
      <c r="I44" s="4">
        <f t="shared" si="3"/>
        <v>-75.11628352123729</v>
      </c>
      <c r="J44" s="5">
        <f t="shared" si="4"/>
        <v>-28.330897256789388</v>
      </c>
    </row>
    <row r="45" spans="1:10" ht="15">
      <c r="A45" s="6" t="s">
        <v>70</v>
      </c>
      <c r="B45" s="7">
        <v>2375.402</v>
      </c>
      <c r="C45" s="7">
        <v>22.784000000000002</v>
      </c>
      <c r="D45" s="7">
        <f t="shared" si="0"/>
        <v>2398.186</v>
      </c>
      <c r="E45" s="7">
        <v>1732</v>
      </c>
      <c r="F45" s="7">
        <v>21</v>
      </c>
      <c r="G45" s="7">
        <f t="shared" si="1"/>
        <v>1753</v>
      </c>
      <c r="H45" s="8">
        <f t="shared" si="2"/>
        <v>-27.0860258600439</v>
      </c>
      <c r="I45" s="8">
        <f t="shared" si="3"/>
        <v>-7.830056179775291</v>
      </c>
      <c r="J45" s="9">
        <f t="shared" si="4"/>
        <v>-26.903084247844</v>
      </c>
    </row>
    <row r="46" spans="1:10" ht="15">
      <c r="A46" s="10" t="s">
        <v>39</v>
      </c>
      <c r="B46" s="3">
        <v>3315.4799999999996</v>
      </c>
      <c r="C46" s="3">
        <v>61.346000000000004</v>
      </c>
      <c r="D46" s="3">
        <f t="shared" si="0"/>
        <v>3376.8259999999996</v>
      </c>
      <c r="E46" s="3">
        <v>931</v>
      </c>
      <c r="F46" s="3">
        <v>26.46</v>
      </c>
      <c r="G46" s="3">
        <f t="shared" si="1"/>
        <v>957.46</v>
      </c>
      <c r="H46" s="4">
        <f t="shared" si="2"/>
        <v>-71.91960138501815</v>
      </c>
      <c r="I46" s="4">
        <f t="shared" si="3"/>
        <v>-56.867603429726465</v>
      </c>
      <c r="J46" s="5">
        <f t="shared" si="4"/>
        <v>-71.64615529494263</v>
      </c>
    </row>
    <row r="47" spans="1:10" ht="15">
      <c r="A47" s="6" t="s">
        <v>40</v>
      </c>
      <c r="B47" s="7">
        <v>5256.174999999999</v>
      </c>
      <c r="C47" s="7">
        <v>422.914</v>
      </c>
      <c r="D47" s="7">
        <f t="shared" si="0"/>
        <v>5679.088999999999</v>
      </c>
      <c r="E47" s="7">
        <v>3089</v>
      </c>
      <c r="F47" s="7">
        <v>218</v>
      </c>
      <c r="G47" s="7">
        <f t="shared" si="1"/>
        <v>3307</v>
      </c>
      <c r="H47" s="8">
        <f t="shared" si="2"/>
        <v>-41.23102826675291</v>
      </c>
      <c r="I47" s="8">
        <f t="shared" si="3"/>
        <v>-48.452876944248715</v>
      </c>
      <c r="J47" s="9">
        <f t="shared" si="4"/>
        <v>-41.76882947247348</v>
      </c>
    </row>
    <row r="48" spans="1:10" ht="15">
      <c r="A48" s="10" t="s">
        <v>41</v>
      </c>
      <c r="B48" s="3">
        <v>7444.4259999999995</v>
      </c>
      <c r="C48" s="3">
        <v>2145.726</v>
      </c>
      <c r="D48" s="3">
        <f t="shared" si="0"/>
        <v>9590.152</v>
      </c>
      <c r="E48" s="3">
        <v>4804</v>
      </c>
      <c r="F48" s="3">
        <v>1628</v>
      </c>
      <c r="G48" s="3">
        <f t="shared" si="1"/>
        <v>6432</v>
      </c>
      <c r="H48" s="4">
        <f t="shared" si="2"/>
        <v>-35.46849683239513</v>
      </c>
      <c r="I48" s="4">
        <f t="shared" si="3"/>
        <v>-24.12824377390217</v>
      </c>
      <c r="J48" s="5">
        <f t="shared" si="4"/>
        <v>-32.931198587884744</v>
      </c>
    </row>
    <row r="49" spans="1:10" ht="15">
      <c r="A49" s="6" t="s">
        <v>42</v>
      </c>
      <c r="B49" s="7">
        <v>196.56099999999998</v>
      </c>
      <c r="C49" s="7">
        <v>0</v>
      </c>
      <c r="D49" s="7">
        <f t="shared" si="0"/>
        <v>196.56099999999998</v>
      </c>
      <c r="E49" s="7">
        <v>193</v>
      </c>
      <c r="F49" s="7">
        <v>0</v>
      </c>
      <c r="G49" s="7">
        <f t="shared" si="1"/>
        <v>193</v>
      </c>
      <c r="H49" s="8">
        <f t="shared" si="2"/>
        <v>-1.8116513448751173</v>
      </c>
      <c r="I49" s="8">
        <f t="shared" si="3"/>
        <v>0</v>
      </c>
      <c r="J49" s="9">
        <f t="shared" si="4"/>
        <v>-1.8116513448751173</v>
      </c>
    </row>
    <row r="50" spans="1:10" ht="15">
      <c r="A50" s="10" t="s">
        <v>43</v>
      </c>
      <c r="B50" s="3">
        <v>769.454</v>
      </c>
      <c r="C50" s="3">
        <v>6.441999999999999</v>
      </c>
      <c r="D50" s="3">
        <f t="shared" si="0"/>
        <v>775.896</v>
      </c>
      <c r="E50" s="3">
        <v>505</v>
      </c>
      <c r="F50" s="3">
        <v>0</v>
      </c>
      <c r="G50" s="3">
        <f t="shared" si="1"/>
        <v>505</v>
      </c>
      <c r="H50" s="4">
        <f t="shared" si="2"/>
        <v>-34.36904610282095</v>
      </c>
      <c r="I50" s="4">
        <f t="shared" si="3"/>
        <v>-100</v>
      </c>
      <c r="J50" s="5">
        <f t="shared" si="4"/>
        <v>-34.91395754070133</v>
      </c>
    </row>
    <row r="51" spans="1:10" ht="15">
      <c r="A51" s="6" t="s">
        <v>44</v>
      </c>
      <c r="B51" s="7">
        <v>2795.6390000000006</v>
      </c>
      <c r="C51" s="7">
        <v>86.238</v>
      </c>
      <c r="D51" s="7">
        <f t="shared" si="0"/>
        <v>2881.8770000000004</v>
      </c>
      <c r="E51" s="7">
        <v>1771</v>
      </c>
      <c r="F51" s="7">
        <v>57.075</v>
      </c>
      <c r="G51" s="7">
        <f t="shared" si="1"/>
        <v>1828.075</v>
      </c>
      <c r="H51" s="8">
        <f t="shared" si="2"/>
        <v>-36.6513344534112</v>
      </c>
      <c r="I51" s="8">
        <f t="shared" si="3"/>
        <v>-33.816878870103665</v>
      </c>
      <c r="J51" s="9">
        <f t="shared" si="4"/>
        <v>-36.56651550361102</v>
      </c>
    </row>
    <row r="52" spans="1:10" ht="15">
      <c r="A52" s="10" t="s">
        <v>75</v>
      </c>
      <c r="B52" s="3">
        <v>3446.4990000000003</v>
      </c>
      <c r="C52" s="3">
        <v>341.073</v>
      </c>
      <c r="D52" s="3">
        <f t="shared" si="0"/>
        <v>3787.572</v>
      </c>
      <c r="E52" s="3">
        <v>2481</v>
      </c>
      <c r="F52" s="3">
        <v>69</v>
      </c>
      <c r="G52" s="3">
        <f t="shared" si="1"/>
        <v>2550</v>
      </c>
      <c r="H52" s="4">
        <f t="shared" si="2"/>
        <v>-28.013906285770002</v>
      </c>
      <c r="I52" s="4">
        <f t="shared" si="3"/>
        <v>-79.76972671539524</v>
      </c>
      <c r="J52" s="5">
        <f t="shared" si="4"/>
        <v>-32.67454717692495</v>
      </c>
    </row>
    <row r="53" spans="1:10" ht="15">
      <c r="A53" s="6" t="s">
        <v>45</v>
      </c>
      <c r="B53" s="7">
        <v>2298.027</v>
      </c>
      <c r="C53" s="7">
        <v>0</v>
      </c>
      <c r="D53" s="7">
        <f t="shared" si="0"/>
        <v>2298.027</v>
      </c>
      <c r="E53" s="7">
        <v>1401</v>
      </c>
      <c r="F53" s="7">
        <v>0</v>
      </c>
      <c r="G53" s="7">
        <f t="shared" si="1"/>
        <v>1401</v>
      </c>
      <c r="H53" s="8">
        <f t="shared" si="2"/>
        <v>-39.034658861710504</v>
      </c>
      <c r="I53" s="8">
        <f t="shared" si="3"/>
        <v>0</v>
      </c>
      <c r="J53" s="9">
        <f t="shared" si="4"/>
        <v>-39.034658861710504</v>
      </c>
    </row>
    <row r="54" spans="1:10" ht="15">
      <c r="A54" s="10" t="s">
        <v>71</v>
      </c>
      <c r="B54" s="3">
        <v>307.001</v>
      </c>
      <c r="C54" s="3">
        <v>360.212</v>
      </c>
      <c r="D54" s="3">
        <f t="shared" si="0"/>
        <v>667.213</v>
      </c>
      <c r="E54" s="3">
        <v>112</v>
      </c>
      <c r="F54" s="3">
        <v>2518</v>
      </c>
      <c r="G54" s="3">
        <f t="shared" si="1"/>
        <v>2630</v>
      </c>
      <c r="H54" s="4">
        <f t="shared" si="2"/>
        <v>-63.51803414321125</v>
      </c>
      <c r="I54" s="4">
        <f t="shared" si="3"/>
        <v>599.0327918003843</v>
      </c>
      <c r="J54" s="5">
        <f t="shared" si="4"/>
        <v>294.1769719714694</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129.482</v>
      </c>
      <c r="C56" s="3">
        <v>11.764</v>
      </c>
      <c r="D56" s="3">
        <f t="shared" si="0"/>
        <v>141.246</v>
      </c>
      <c r="E56" s="3">
        <v>65</v>
      </c>
      <c r="F56" s="3">
        <v>5</v>
      </c>
      <c r="G56" s="3">
        <f>+E56+F56</f>
        <v>70</v>
      </c>
      <c r="H56" s="4">
        <f t="shared" si="2"/>
        <v>-49.799972196907675</v>
      </c>
      <c r="I56" s="4">
        <f t="shared" si="3"/>
        <v>-57.497449846990826</v>
      </c>
      <c r="J56" s="5">
        <f t="shared" si="4"/>
        <v>-50.441074437506195</v>
      </c>
    </row>
    <row r="57" spans="1:10" ht="15">
      <c r="A57" s="6" t="s">
        <v>48</v>
      </c>
      <c r="B57" s="7">
        <v>8153.739</v>
      </c>
      <c r="C57" s="7">
        <v>82.79899999999999</v>
      </c>
      <c r="D57" s="7">
        <f t="shared" si="0"/>
        <v>8236.538</v>
      </c>
      <c r="E57" s="7">
        <v>5602</v>
      </c>
      <c r="F57" s="7">
        <v>26</v>
      </c>
      <c r="G57" s="7">
        <f t="shared" si="1"/>
        <v>5628</v>
      </c>
      <c r="H57" s="8">
        <f t="shared" si="2"/>
        <v>-31.295323531940372</v>
      </c>
      <c r="I57" s="8">
        <f t="shared" si="3"/>
        <v>-68.59865457312286</v>
      </c>
      <c r="J57" s="9">
        <f t="shared" si="4"/>
        <v>-31.67032070998762</v>
      </c>
    </row>
    <row r="58" spans="1:10" ht="15">
      <c r="A58" s="10" t="s">
        <v>57</v>
      </c>
      <c r="B58" s="3">
        <v>355.804</v>
      </c>
      <c r="C58" s="3">
        <v>405.697</v>
      </c>
      <c r="D58" s="3">
        <f t="shared" si="0"/>
        <v>761.501</v>
      </c>
      <c r="E58" s="3">
        <v>83</v>
      </c>
      <c r="F58" s="3">
        <v>158</v>
      </c>
      <c r="G58" s="3">
        <f t="shared" si="1"/>
        <v>241</v>
      </c>
      <c r="H58" s="4">
        <f t="shared" si="2"/>
        <v>-76.67255005564861</v>
      </c>
      <c r="I58" s="4">
        <f t="shared" si="3"/>
        <v>-61.054678738073</v>
      </c>
      <c r="J58" s="5">
        <f t="shared" si="4"/>
        <v>-68.35197852662046</v>
      </c>
    </row>
    <row r="59" spans="1:10" ht="15">
      <c r="A59" s="6" t="s">
        <v>58</v>
      </c>
      <c r="B59" s="7">
        <v>89.212</v>
      </c>
      <c r="C59" s="7">
        <v>93.56</v>
      </c>
      <c r="D59" s="7">
        <f t="shared" si="0"/>
        <v>182.772</v>
      </c>
      <c r="E59" s="7">
        <v>37</v>
      </c>
      <c r="F59" s="7">
        <v>118</v>
      </c>
      <c r="G59" s="7">
        <f t="shared" si="1"/>
        <v>155</v>
      </c>
      <c r="H59" s="8">
        <f t="shared" si="2"/>
        <v>-58.525758866520206</v>
      </c>
      <c r="I59" s="8">
        <f t="shared" si="3"/>
        <v>26.122274476271905</v>
      </c>
      <c r="J59" s="9">
        <f t="shared" si="4"/>
        <v>-15.194887619547847</v>
      </c>
    </row>
    <row r="60" spans="1:10" ht="15">
      <c r="A60" s="11" t="s">
        <v>49</v>
      </c>
      <c r="B60" s="22">
        <f>+B61-SUM(B6+B10+B32+B20+B58+B59+B5)</f>
        <v>381379.42199999985</v>
      </c>
      <c r="C60" s="22">
        <f>+C61-SUM(C6+C10+C32+C20+C58+C59+C5)</f>
        <v>1232558.6619999995</v>
      </c>
      <c r="D60" s="22">
        <f>+D61-SUM(D6+D10+D32+D20+D58+D59+D5)</f>
        <v>1613938.0840000007</v>
      </c>
      <c r="E60" s="22">
        <f>+E61-SUM(E6+E10+E32+E20+E58+E59+E5)</f>
        <v>188586</v>
      </c>
      <c r="F60" s="22">
        <f>+F61-SUM(F6+F10+F32+F20+F58+F59+F5)</f>
        <v>634870.635</v>
      </c>
      <c r="G60" s="22">
        <f>+G61-SUM(G6+G10+G32+G20+G58+G59+G5)</f>
        <v>823456.635</v>
      </c>
      <c r="H60" s="23">
        <f>+_xlfn.IFERROR(((E60-B60)/B60)*100,0)</f>
        <v>-50.55160579691683</v>
      </c>
      <c r="I60" s="23">
        <f t="shared" si="3"/>
        <v>-48.49164956012453</v>
      </c>
      <c r="J60" s="23">
        <f t="shared" si="4"/>
        <v>-48.97842468906015</v>
      </c>
    </row>
    <row r="61" spans="1:10" ht="15">
      <c r="A61" s="14" t="s">
        <v>50</v>
      </c>
      <c r="B61" s="24">
        <f>SUM(B4:B59)</f>
        <v>568861.6429999998</v>
      </c>
      <c r="C61" s="24">
        <f>SUM(C4:C59)</f>
        <v>2130207.2899999996</v>
      </c>
      <c r="D61" s="24">
        <f>SUM(D4:D59)</f>
        <v>2699068.9330000007</v>
      </c>
      <c r="E61" s="24">
        <f>SUM(E4:E59)</f>
        <v>301927.3</v>
      </c>
      <c r="F61" s="24">
        <f>SUM(F4:F59)</f>
        <v>1172785.635</v>
      </c>
      <c r="G61" s="24">
        <f>SUM(G4:G59)</f>
        <v>1474712.935</v>
      </c>
      <c r="H61" s="25">
        <f>+_xlfn.IFERROR(((E61-B61)/B61)*100,0)</f>
        <v>-46.924299833659184</v>
      </c>
      <c r="I61" s="25">
        <f>+_xlfn.IFERROR(((F61-C61)/C61)*100,0)</f>
        <v>-44.94499946059239</v>
      </c>
      <c r="J61" s="25">
        <f>+_xlfn.IFERROR(((G61-D61)/D61)*100,0)</f>
        <v>-45.36216111528265</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2020-08-06T07:22:15Z</cp:lastPrinted>
  <dcterms:created xsi:type="dcterms:W3CDTF">2017-03-06T11:35:15Z</dcterms:created>
  <dcterms:modified xsi:type="dcterms:W3CDTF">2020-09-07T07:45:51Z</dcterms:modified>
  <cp:category/>
  <cp:version/>
  <cp:contentType/>
  <cp:contentStatus/>
</cp:coreProperties>
</file>