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<sst xmlns="http://schemas.openxmlformats.org/spreadsheetml/2006/main" count="303" uniqueCount="78">
  <si>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</si>
  <si>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</si>
  <si>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</si>
  <si>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</si>
  <si>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</si>
  <si>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</si>
  <si>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</si>
  <si>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</si>
  <si>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</si>
  <si>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</si>
  <si>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</si>
  <si>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</si>
  <si>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</si>
  <si>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</si>
  <si>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</si>
  <si>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</si>
  <si>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</si>
  <si>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</si>
  <si>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</si>
  <si>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</si>
  <si>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</si>
  <si>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</si>
  <si>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</si>
  <si>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</si>
  <si>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</si>
  <si>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</si>
  <si>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</si>
  <si>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</si>
  <si>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</si>
  <si>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</si>
  <si>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</si>
  <si>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</si>
  <si>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</si>
  <si>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</si>
  <si>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</si>
  <si>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</si>
  <si>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</si>
  <si>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</si>
  <si>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</si>
  <si>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</si>
  <si>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</si>
  <si>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</si>
  <si>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</si>
  <si>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</si>
  <si>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</si>
  <si>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</si>
  <si>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</si>
  <si>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</si>
  <si>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</si>
  <si>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</si>
  <si>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</si>
  <si>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</si>
  <si>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</si>
  <si>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</si>
  <si>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</si>
  <si>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</si>
  <si>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</si>
  <si>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</si>
  <si>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</si>
  <si>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</si>
  <si>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</si>
  <si>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</si>
  <si>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</si>
  <si>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</si>
  <si>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</si>
  <si>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</si>
  <si>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</si>
  <si>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</si>
  <si>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</si>
  <si>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</si>
  <si>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</si>
  <si>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</si>
  <si>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</si>
  <si>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</si>
  <si>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</si>
  <si>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</si>
  <si>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YILI EKİM SONU
</t>
  </si>
  <si>
    <t>2020 YILI EKİM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</si>
</sst>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80" zoomScaleNormal="80" zoomScalePageLayoutView="0" workbookViewId="0" topLeftCell="A1">
      <selection activeCell="D7" sqref="D7"/>
    </sheetView>
  </sheetViews>
  <sheetFormatPr defaultColWidth="9.140625" defaultRowHeight="15"/>
  <cols>
    <col min="1" max="1" width="41.140625" style="0" bestFit="1" customWidth="1"/>
    <col min="2" max="10" width="14.28125" style="0" customWidth="1"/>
  </cols>
  <sheetData>
    <row r="1" spans="1:10" ht="25.5" customHeight="1">
      <c r="A1" s="49" t="s">
        <v>59</v>
      </c>
      <c r="B1" s="50"/>
      <c r="C1" s="50"/>
      <c r="D1" s="50"/>
      <c r="E1" s="50"/>
      <c r="F1" s="50"/>
      <c r="G1" s="50"/>
      <c r="H1" s="50"/>
      <c r="I1" s="50"/>
      <c r="J1" s="51"/>
    </row>
    <row r="2" spans="1:10" ht="35.25"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4236203</v>
      </c>
      <c r="C4" s="3">
        <v>11876601</v>
      </c>
      <c r="D4" s="3">
        <v>16112804</v>
      </c>
      <c r="E4" s="3">
        <v>0</v>
      </c>
      <c r="F4" s="3">
        <v>0</v>
      </c>
      <c r="G4" s="3">
        <v>0</v>
      </c>
      <c r="H4" s="4">
        <f>+_xlfn.IFERROR(((E4-B4)/B4)*100,0)</f>
        <v>-100</v>
      </c>
      <c r="I4" s="4">
        <f>+_xlfn.IFERROR(((F4-C4)/C4)*100,0)</f>
        <v>-100</v>
      </c>
      <c r="J4" s="5">
        <f>+_xlfn.IFERROR(((G4-D4)/D4)*100,0)</f>
        <v>-100</v>
      </c>
    </row>
    <row r="5" spans="1:10" ht="15">
      <c r="A5" s="6" t="s">
        <v>69</v>
      </c>
      <c r="B5" s="7">
        <v>10033951</v>
      </c>
      <c r="C5" s="7">
        <v>31325470</v>
      </c>
      <c r="D5" s="7">
        <v>41359421</v>
      </c>
      <c r="E5" s="7">
        <v>6488881</v>
      </c>
      <c r="F5" s="7">
        <v>13501832</v>
      </c>
      <c r="G5" s="7">
        <v>19990713</v>
      </c>
      <c r="H5" s="8">
        <f>+_xlfn.IFERROR(((E5-B5)/B5)*100,0)</f>
        <v>-35.330748575511286</v>
      </c>
      <c r="I5" s="8">
        <f>+_xlfn.IFERROR(((F5-C5)/C5)*100,0)</f>
        <v>-56.898230098383195</v>
      </c>
      <c r="J5" s="9">
        <f>+_xlfn.IFERROR(((G5-D5)/D5)*100,0)</f>
        <v>-51.665878011203304</v>
      </c>
    </row>
    <row r="6" spans="1:10" ht="15">
      <c r="A6" s="10" t="s">
        <v>53</v>
      </c>
      <c r="B6" s="3">
        <v>18114963</v>
      </c>
      <c r="C6" s="3">
        <v>11736177</v>
      </c>
      <c r="D6" s="3">
        <v>29851140</v>
      </c>
      <c r="E6" s="3">
        <v>9896280</v>
      </c>
      <c r="F6" s="3">
        <v>4387830</v>
      </c>
      <c r="G6" s="3">
        <v>14284110</v>
      </c>
      <c r="H6" s="4">
        <f aca="true" t="shared" si="0" ref="H6:H59">+_xlfn.IFERROR(((E6-B6)/B6)*100,0)</f>
        <v>-45.3695820411005</v>
      </c>
      <c r="I6" s="4">
        <f aca="true" t="shared" si="1" ref="I6:I59">+_xlfn.IFERROR(((F6-C6)/C6)*100,0)</f>
        <v>-62.61278268042481</v>
      </c>
      <c r="J6" s="5">
        <f aca="true" t="shared" si="2" ref="J6:J59">+_xlfn.IFERROR(((G6-D6)/D6)*100,0)</f>
        <v>-52.148862656501564</v>
      </c>
    </row>
    <row r="7" spans="1:10" ht="15">
      <c r="A7" s="6" t="s">
        <v>6</v>
      </c>
      <c r="B7" s="7">
        <v>9766590</v>
      </c>
      <c r="C7" s="7">
        <v>1949962</v>
      </c>
      <c r="D7" s="7">
        <v>11716552</v>
      </c>
      <c r="E7" s="7">
        <v>3730745</v>
      </c>
      <c r="F7" s="7">
        <v>669653</v>
      </c>
      <c r="G7" s="7">
        <v>4400398</v>
      </c>
      <c r="H7" s="8">
        <f t="shared" si="0"/>
        <v>-61.80094587773215</v>
      </c>
      <c r="I7" s="8">
        <f t="shared" si="1"/>
        <v>-65.65815128705073</v>
      </c>
      <c r="J7" s="9">
        <f t="shared" si="2"/>
        <v>-62.4428927554796</v>
      </c>
    </row>
    <row r="8" spans="1:10" ht="15">
      <c r="A8" s="10" t="s">
        <v>7</v>
      </c>
      <c r="B8" s="3">
        <v>7585250</v>
      </c>
      <c r="C8" s="3">
        <v>3028170</v>
      </c>
      <c r="D8" s="3">
        <v>10613420</v>
      </c>
      <c r="E8" s="3">
        <v>3834760</v>
      </c>
      <c r="F8" s="3">
        <v>933106</v>
      </c>
      <c r="G8" s="3">
        <v>4767866</v>
      </c>
      <c r="H8" s="4">
        <f t="shared" si="0"/>
        <v>-49.444514023928015</v>
      </c>
      <c r="I8" s="4">
        <f t="shared" si="1"/>
        <v>-69.18581189299148</v>
      </c>
      <c r="J8" s="5">
        <f t="shared" si="2"/>
        <v>-55.0770062807276</v>
      </c>
    </row>
    <row r="9" spans="1:10" ht="15">
      <c r="A9" s="6" t="s">
        <v>8</v>
      </c>
      <c r="B9" s="7">
        <v>5946565</v>
      </c>
      <c r="C9" s="7">
        <v>27499650</v>
      </c>
      <c r="D9" s="7">
        <v>33446215</v>
      </c>
      <c r="E9" s="7">
        <v>2731480</v>
      </c>
      <c r="F9" s="7">
        <v>6257595</v>
      </c>
      <c r="G9" s="7">
        <v>8989075</v>
      </c>
      <c r="H9" s="8">
        <f t="shared" si="0"/>
        <v>-54.0662550564906</v>
      </c>
      <c r="I9" s="8">
        <f t="shared" si="1"/>
        <v>-77.24481947952064</v>
      </c>
      <c r="J9" s="9">
        <f t="shared" si="2"/>
        <v>-73.12378994155243</v>
      </c>
    </row>
    <row r="10" spans="1:10" ht="15">
      <c r="A10" s="10" t="s">
        <v>54</v>
      </c>
      <c r="B10" s="3">
        <v>434714</v>
      </c>
      <c r="C10" s="3">
        <v>579346</v>
      </c>
      <c r="D10" s="3">
        <v>1014060</v>
      </c>
      <c r="E10" s="3">
        <v>185967</v>
      </c>
      <c r="F10" s="3">
        <v>49127</v>
      </c>
      <c r="G10" s="3">
        <v>235094</v>
      </c>
      <c r="H10" s="4">
        <f t="shared" si="0"/>
        <v>-57.220839448464965</v>
      </c>
      <c r="I10" s="4">
        <f t="shared" si="1"/>
        <v>-91.52026595505967</v>
      </c>
      <c r="J10" s="5">
        <f t="shared" si="2"/>
        <v>-76.81655917795791</v>
      </c>
    </row>
    <row r="11" spans="1:10" ht="15">
      <c r="A11" s="6" t="s">
        <v>9</v>
      </c>
      <c r="B11" s="7">
        <v>1451112</v>
      </c>
      <c r="C11" s="7">
        <v>3307642</v>
      </c>
      <c r="D11" s="7">
        <v>4758754</v>
      </c>
      <c r="E11" s="7">
        <v>716084</v>
      </c>
      <c r="F11" s="7">
        <v>829330</v>
      </c>
      <c r="G11" s="7">
        <v>1545414</v>
      </c>
      <c r="H11" s="8">
        <f t="shared" si="0"/>
        <v>-50.65274079464576</v>
      </c>
      <c r="I11" s="8">
        <f t="shared" si="1"/>
        <v>-74.92685121303938</v>
      </c>
      <c r="J11" s="9">
        <f t="shared" si="2"/>
        <v>-67.52481847138978</v>
      </c>
    </row>
    <row r="12" spans="1:10" ht="15">
      <c r="A12" s="10" t="s">
        <v>10</v>
      </c>
      <c r="B12" s="3">
        <v>2284361</v>
      </c>
      <c r="C12" s="3">
        <v>1870953</v>
      </c>
      <c r="D12" s="3">
        <v>4155314</v>
      </c>
      <c r="E12" s="3">
        <v>923384</v>
      </c>
      <c r="F12" s="3">
        <v>478008</v>
      </c>
      <c r="G12" s="3">
        <v>1401392</v>
      </c>
      <c r="H12" s="4">
        <f t="shared" si="0"/>
        <v>-59.578017660080874</v>
      </c>
      <c r="I12" s="4">
        <f t="shared" si="1"/>
        <v>-74.45109524397459</v>
      </c>
      <c r="J12" s="5">
        <f t="shared" si="2"/>
        <v>-66.27470270598083</v>
      </c>
    </row>
    <row r="13" spans="1:10" ht="15">
      <c r="A13" s="6" t="s">
        <v>11</v>
      </c>
      <c r="B13" s="7">
        <v>3594077</v>
      </c>
      <c r="C13" s="7">
        <v>645495</v>
      </c>
      <c r="D13" s="7">
        <v>4239572</v>
      </c>
      <c r="E13" s="7">
        <v>1948638</v>
      </c>
      <c r="F13" s="7">
        <v>207866</v>
      </c>
      <c r="G13" s="7">
        <v>2156504</v>
      </c>
      <c r="H13" s="8">
        <f t="shared" si="0"/>
        <v>-45.7819629351291</v>
      </c>
      <c r="I13" s="8">
        <f t="shared" si="1"/>
        <v>-67.79742678099753</v>
      </c>
      <c r="J13" s="9">
        <f t="shared" si="2"/>
        <v>-49.13392200910847</v>
      </c>
    </row>
    <row r="14" spans="1:10" ht="15">
      <c r="A14" s="10" t="s">
        <v>12</v>
      </c>
      <c r="B14" s="3">
        <v>2879261</v>
      </c>
      <c r="C14" s="3">
        <v>385960</v>
      </c>
      <c r="D14" s="3">
        <v>3265221</v>
      </c>
      <c r="E14" s="3">
        <v>1513658</v>
      </c>
      <c r="F14" s="3">
        <v>57137</v>
      </c>
      <c r="G14" s="3">
        <v>1570795</v>
      </c>
      <c r="H14" s="4">
        <f t="shared" si="0"/>
        <v>-47.42894096783862</v>
      </c>
      <c r="I14" s="4">
        <f t="shared" si="1"/>
        <v>-85.19613431443673</v>
      </c>
      <c r="J14" s="5">
        <f t="shared" si="2"/>
        <v>-51.89314903952903</v>
      </c>
    </row>
    <row r="15" spans="1:10" ht="15">
      <c r="A15" s="6" t="s">
        <v>13</v>
      </c>
      <c r="B15" s="7">
        <v>836146</v>
      </c>
      <c r="C15" s="7">
        <v>6222</v>
      </c>
      <c r="D15" s="7">
        <v>842368</v>
      </c>
      <c r="E15" s="7">
        <v>466505</v>
      </c>
      <c r="F15" s="7">
        <v>2054</v>
      </c>
      <c r="G15" s="7">
        <v>468559</v>
      </c>
      <c r="H15" s="8">
        <f t="shared" si="0"/>
        <v>-44.207710136746456</v>
      </c>
      <c r="I15" s="8">
        <f t="shared" si="1"/>
        <v>-66.98810671809707</v>
      </c>
      <c r="J15" s="9">
        <f t="shared" si="2"/>
        <v>-44.37597344628476</v>
      </c>
    </row>
    <row r="16" spans="1:10" ht="15">
      <c r="A16" s="10" t="s">
        <v>14</v>
      </c>
      <c r="B16" s="3">
        <v>1764350</v>
      </c>
      <c r="C16" s="3">
        <v>320826</v>
      </c>
      <c r="D16" s="3">
        <v>2085176</v>
      </c>
      <c r="E16" s="3">
        <v>1058197</v>
      </c>
      <c r="F16" s="3">
        <v>115818</v>
      </c>
      <c r="G16" s="3">
        <v>1174015</v>
      </c>
      <c r="H16" s="4">
        <f t="shared" si="0"/>
        <v>-40.023408053957546</v>
      </c>
      <c r="I16" s="4">
        <f t="shared" si="1"/>
        <v>-63.90005797535112</v>
      </c>
      <c r="J16" s="5">
        <f t="shared" si="2"/>
        <v>-43.69707880773613</v>
      </c>
    </row>
    <row r="17" spans="1:10" ht="15">
      <c r="A17" s="6" t="s">
        <v>15</v>
      </c>
      <c r="B17" s="7">
        <v>203403</v>
      </c>
      <c r="C17" s="7">
        <v>1369</v>
      </c>
      <c r="D17" s="7">
        <v>204772</v>
      </c>
      <c r="E17" s="7">
        <v>104239</v>
      </c>
      <c r="F17" s="7">
        <v>1293</v>
      </c>
      <c r="G17" s="7">
        <v>105532</v>
      </c>
      <c r="H17" s="8">
        <f t="shared" si="0"/>
        <v>-48.752476610472804</v>
      </c>
      <c r="I17" s="8">
        <f t="shared" si="1"/>
        <v>-5.551497443389335</v>
      </c>
      <c r="J17" s="9">
        <f t="shared" si="2"/>
        <v>-48.4636571406247</v>
      </c>
    </row>
    <row r="18" spans="1:10" ht="15">
      <c r="A18" s="10" t="s">
        <v>16</v>
      </c>
      <c r="B18" s="3">
        <v>270808</v>
      </c>
      <c r="C18" s="3">
        <v>0</v>
      </c>
      <c r="D18" s="3">
        <v>270808</v>
      </c>
      <c r="E18" s="3">
        <v>166946</v>
      </c>
      <c r="F18" s="3">
        <v>367</v>
      </c>
      <c r="G18" s="3">
        <v>167313</v>
      </c>
      <c r="H18" s="4">
        <f t="shared" si="0"/>
        <v>-38.352633600189066</v>
      </c>
      <c r="I18" s="4">
        <f t="shared" si="1"/>
        <v>0</v>
      </c>
      <c r="J18" s="5">
        <f t="shared" si="2"/>
        <v>-38.217113231514574</v>
      </c>
    </row>
    <row r="19" spans="1:10" ht="15">
      <c r="A19" s="6" t="s">
        <v>17</v>
      </c>
      <c r="B19" s="7">
        <v>133870</v>
      </c>
      <c r="C19" s="7">
        <v>6391</v>
      </c>
      <c r="D19" s="7">
        <v>140261</v>
      </c>
      <c r="E19" s="7">
        <v>75442</v>
      </c>
      <c r="F19" s="7">
        <v>3191</v>
      </c>
      <c r="G19" s="7">
        <v>78633</v>
      </c>
      <c r="H19" s="8">
        <f t="shared" si="0"/>
        <v>-43.645327556584746</v>
      </c>
      <c r="I19" s="8">
        <f t="shared" si="1"/>
        <v>-50.070411516194646</v>
      </c>
      <c r="J19" s="9">
        <f t="shared" si="2"/>
        <v>-43.93808685236809</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322441</v>
      </c>
      <c r="C21" s="7">
        <v>4498</v>
      </c>
      <c r="D21" s="7">
        <v>326939</v>
      </c>
      <c r="E21" s="7">
        <v>140166</v>
      </c>
      <c r="F21" s="7">
        <v>5272</v>
      </c>
      <c r="G21" s="7">
        <v>145438</v>
      </c>
      <c r="H21" s="8">
        <f t="shared" si="0"/>
        <v>-56.52972171653109</v>
      </c>
      <c r="I21" s="8">
        <f t="shared" si="1"/>
        <v>17.207647843485994</v>
      </c>
      <c r="J21" s="9">
        <f t="shared" si="2"/>
        <v>-55.51524902198881</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440349</v>
      </c>
      <c r="C23" s="7">
        <v>1249</v>
      </c>
      <c r="D23" s="7">
        <v>441598</v>
      </c>
      <c r="E23" s="7">
        <v>303517</v>
      </c>
      <c r="F23" s="7">
        <v>967</v>
      </c>
      <c r="G23" s="7">
        <v>304484</v>
      </c>
      <c r="H23" s="8">
        <f t="shared" si="0"/>
        <v>-31.073534855307948</v>
      </c>
      <c r="I23" s="8">
        <f t="shared" si="1"/>
        <v>-22.57806244995997</v>
      </c>
      <c r="J23" s="9">
        <f t="shared" si="2"/>
        <v>-31.04950656479423</v>
      </c>
    </row>
    <row r="24" spans="1:10" ht="15">
      <c r="A24" s="10" t="s">
        <v>21</v>
      </c>
      <c r="B24" s="3">
        <v>169602</v>
      </c>
      <c r="C24" s="3">
        <v>560</v>
      </c>
      <c r="D24" s="3">
        <v>170162</v>
      </c>
      <c r="E24" s="3">
        <v>101553</v>
      </c>
      <c r="F24" s="3">
        <v>0</v>
      </c>
      <c r="G24" s="3">
        <v>101553</v>
      </c>
      <c r="H24" s="4">
        <f t="shared" si="0"/>
        <v>-40.122757986344496</v>
      </c>
      <c r="I24" s="4">
        <f t="shared" si="1"/>
        <v>-100</v>
      </c>
      <c r="J24" s="5">
        <f t="shared" si="2"/>
        <v>-40.319812884192714</v>
      </c>
    </row>
    <row r="25" spans="1:10" ht="15">
      <c r="A25" s="6" t="s">
        <v>22</v>
      </c>
      <c r="B25" s="7">
        <v>212851</v>
      </c>
      <c r="C25" s="7">
        <v>14633</v>
      </c>
      <c r="D25" s="7">
        <v>227484</v>
      </c>
      <c r="E25" s="7">
        <v>51124</v>
      </c>
      <c r="F25" s="7">
        <v>9151</v>
      </c>
      <c r="G25" s="7">
        <v>60275</v>
      </c>
      <c r="H25" s="8">
        <f t="shared" si="0"/>
        <v>-75.98132026628957</v>
      </c>
      <c r="I25" s="8">
        <f t="shared" si="1"/>
        <v>-37.463267955989885</v>
      </c>
      <c r="J25" s="9">
        <f t="shared" si="2"/>
        <v>-73.50363102459954</v>
      </c>
    </row>
    <row r="26" spans="1:10" ht="15">
      <c r="A26" s="10" t="s">
        <v>23</v>
      </c>
      <c r="B26" s="3">
        <v>109140</v>
      </c>
      <c r="C26" s="3">
        <v>4160</v>
      </c>
      <c r="D26" s="3">
        <v>113300</v>
      </c>
      <c r="E26" s="3">
        <v>79273</v>
      </c>
      <c r="F26" s="3">
        <v>1316</v>
      </c>
      <c r="G26" s="3">
        <v>80589</v>
      </c>
      <c r="H26" s="4">
        <f t="shared" si="0"/>
        <v>-27.365768737401503</v>
      </c>
      <c r="I26" s="4">
        <f t="shared" si="1"/>
        <v>-68.36538461538461</v>
      </c>
      <c r="J26" s="5">
        <f t="shared" si="2"/>
        <v>-28.871138570167698</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437251</v>
      </c>
      <c r="C28" s="3">
        <v>110954</v>
      </c>
      <c r="D28" s="3">
        <v>548205</v>
      </c>
      <c r="E28" s="3">
        <v>199633</v>
      </c>
      <c r="F28" s="3">
        <v>7475</v>
      </c>
      <c r="G28" s="3">
        <v>207108</v>
      </c>
      <c r="H28" s="4">
        <f t="shared" si="0"/>
        <v>-54.343614994591206</v>
      </c>
      <c r="I28" s="4">
        <f t="shared" si="1"/>
        <v>-93.26297384501684</v>
      </c>
      <c r="J28" s="5">
        <f t="shared" si="2"/>
        <v>-62.22070210961228</v>
      </c>
    </row>
    <row r="29" spans="1:10" ht="15">
      <c r="A29" s="6" t="s">
        <v>26</v>
      </c>
      <c r="B29" s="7">
        <v>1423816</v>
      </c>
      <c r="C29" s="7">
        <v>70672</v>
      </c>
      <c r="D29" s="7">
        <v>1494488</v>
      </c>
      <c r="E29" s="7">
        <v>907861</v>
      </c>
      <c r="F29" s="7">
        <v>22606</v>
      </c>
      <c r="G29" s="7">
        <v>930467</v>
      </c>
      <c r="H29" s="8">
        <f t="shared" si="0"/>
        <v>-36.23747731448446</v>
      </c>
      <c r="I29" s="8">
        <f t="shared" si="1"/>
        <v>-68.01279148743491</v>
      </c>
      <c r="J29" s="9">
        <f t="shared" si="2"/>
        <v>-37.74008222213895</v>
      </c>
    </row>
    <row r="30" spans="1:10" ht="15">
      <c r="A30" s="10" t="s">
        <v>27</v>
      </c>
      <c r="B30" s="3">
        <v>733817</v>
      </c>
      <c r="C30" s="3">
        <v>37207</v>
      </c>
      <c r="D30" s="3">
        <v>771024</v>
      </c>
      <c r="E30" s="3">
        <v>441945</v>
      </c>
      <c r="F30" s="3">
        <v>22867</v>
      </c>
      <c r="G30" s="3">
        <v>464812</v>
      </c>
      <c r="H30" s="4">
        <f t="shared" si="0"/>
        <v>-39.77449418588013</v>
      </c>
      <c r="I30" s="4">
        <f t="shared" si="1"/>
        <v>-38.54113473271158</v>
      </c>
      <c r="J30" s="5">
        <f t="shared" si="2"/>
        <v>-39.71497644690697</v>
      </c>
    </row>
    <row r="31" spans="1:10" ht="15">
      <c r="A31" s="6" t="s">
        <v>28</v>
      </c>
      <c r="B31" s="7">
        <v>351244</v>
      </c>
      <c r="C31" s="7">
        <v>958</v>
      </c>
      <c r="D31" s="7">
        <v>352202</v>
      </c>
      <c r="E31" s="7">
        <v>191535</v>
      </c>
      <c r="F31" s="7">
        <v>559</v>
      </c>
      <c r="G31" s="7">
        <v>192094</v>
      </c>
      <c r="H31" s="8">
        <f t="shared" si="0"/>
        <v>-45.469531152133555</v>
      </c>
      <c r="I31" s="8">
        <f t="shared" si="1"/>
        <v>-41.64926931106472</v>
      </c>
      <c r="J31" s="9">
        <f t="shared" si="2"/>
        <v>-45.45913992538373</v>
      </c>
    </row>
    <row r="32" spans="1:10" ht="15">
      <c r="A32" s="10" t="s">
        <v>56</v>
      </c>
      <c r="B32" s="3">
        <v>648</v>
      </c>
      <c r="C32" s="3">
        <v>74785</v>
      </c>
      <c r="D32" s="3">
        <v>75433</v>
      </c>
      <c r="E32" s="3">
        <v>78</v>
      </c>
      <c r="F32" s="3">
        <v>45887</v>
      </c>
      <c r="G32" s="3">
        <v>45965</v>
      </c>
      <c r="H32" s="4">
        <f t="shared" si="0"/>
        <v>-87.96296296296296</v>
      </c>
      <c r="I32" s="4">
        <f t="shared" si="1"/>
        <v>-38.641438791201445</v>
      </c>
      <c r="J32" s="5">
        <f t="shared" si="2"/>
        <v>-39.065130645738606</v>
      </c>
    </row>
    <row r="33" spans="1:10" ht="15">
      <c r="A33" s="6" t="s">
        <v>68</v>
      </c>
      <c r="B33" s="7">
        <v>157890</v>
      </c>
      <c r="C33" s="7">
        <v>0</v>
      </c>
      <c r="D33" s="7">
        <v>157890</v>
      </c>
      <c r="E33" s="7">
        <v>77817</v>
      </c>
      <c r="F33" s="7">
        <v>0</v>
      </c>
      <c r="G33" s="7">
        <v>77817</v>
      </c>
      <c r="H33" s="8">
        <f t="shared" si="0"/>
        <v>-50.71442143264298</v>
      </c>
      <c r="I33" s="8">
        <f t="shared" si="1"/>
        <v>0</v>
      </c>
      <c r="J33" s="9">
        <f t="shared" si="2"/>
        <v>-50.71442143264298</v>
      </c>
    </row>
    <row r="34" spans="1:10" ht="15">
      <c r="A34" s="10" t="s">
        <v>29</v>
      </c>
      <c r="B34" s="3">
        <v>792292</v>
      </c>
      <c r="C34" s="3">
        <v>221625</v>
      </c>
      <c r="D34" s="3">
        <v>1013917</v>
      </c>
      <c r="E34" s="3">
        <v>487727</v>
      </c>
      <c r="F34" s="3">
        <v>57114</v>
      </c>
      <c r="G34" s="3">
        <v>544841</v>
      </c>
      <c r="H34" s="4">
        <f t="shared" si="0"/>
        <v>-38.44100407425545</v>
      </c>
      <c r="I34" s="4">
        <f t="shared" si="1"/>
        <v>-74.22944162436548</v>
      </c>
      <c r="J34" s="5">
        <f t="shared" si="2"/>
        <v>-46.26374742705764</v>
      </c>
    </row>
    <row r="35" spans="1:10" ht="15">
      <c r="A35" s="6" t="s">
        <v>67</v>
      </c>
      <c r="B35" s="7">
        <v>222409</v>
      </c>
      <c r="C35" s="7">
        <v>1081</v>
      </c>
      <c r="D35" s="7">
        <v>223490</v>
      </c>
      <c r="E35" s="7">
        <v>103869</v>
      </c>
      <c r="F35" s="7">
        <v>169</v>
      </c>
      <c r="G35" s="7">
        <v>104038</v>
      </c>
      <c r="H35" s="8">
        <f t="shared" si="0"/>
        <v>-53.298202860495756</v>
      </c>
      <c r="I35" s="8">
        <f t="shared" si="1"/>
        <v>-84.36632747456059</v>
      </c>
      <c r="J35" s="9">
        <f t="shared" si="2"/>
        <v>-53.44847644189896</v>
      </c>
    </row>
    <row r="36" spans="1:10" ht="15">
      <c r="A36" s="10" t="s">
        <v>30</v>
      </c>
      <c r="B36" s="3">
        <v>64637</v>
      </c>
      <c r="C36" s="3">
        <v>68766</v>
      </c>
      <c r="D36" s="3">
        <v>133403</v>
      </c>
      <c r="E36" s="3">
        <v>32991</v>
      </c>
      <c r="F36" s="3">
        <v>4334</v>
      </c>
      <c r="G36" s="3">
        <v>37325</v>
      </c>
      <c r="H36" s="4">
        <f t="shared" si="0"/>
        <v>-48.959574237665734</v>
      </c>
      <c r="I36" s="4">
        <f t="shared" si="1"/>
        <v>-93.69746677136958</v>
      </c>
      <c r="J36" s="5">
        <f t="shared" si="2"/>
        <v>-72.02086909589738</v>
      </c>
    </row>
    <row r="37" spans="1:10" ht="15">
      <c r="A37" s="6" t="s">
        <v>31</v>
      </c>
      <c r="B37" s="7">
        <v>221080</v>
      </c>
      <c r="C37" s="7">
        <v>262</v>
      </c>
      <c r="D37" s="7">
        <v>221342</v>
      </c>
      <c r="E37" s="7">
        <v>122577</v>
      </c>
      <c r="F37" s="7">
        <v>586</v>
      </c>
      <c r="G37" s="7">
        <v>123163</v>
      </c>
      <c r="H37" s="8">
        <f t="shared" si="0"/>
        <v>-44.5553645739099</v>
      </c>
      <c r="I37" s="8">
        <f t="shared" si="1"/>
        <v>123.66412213740459</v>
      </c>
      <c r="J37" s="9">
        <f t="shared" si="2"/>
        <v>-44.35624508678877</v>
      </c>
    </row>
    <row r="38" spans="1:10" ht="15">
      <c r="A38" s="10" t="s">
        <v>32</v>
      </c>
      <c r="B38" s="3">
        <v>435586</v>
      </c>
      <c r="C38" s="3">
        <v>194</v>
      </c>
      <c r="D38" s="3">
        <v>435780</v>
      </c>
      <c r="E38" s="3">
        <v>321078</v>
      </c>
      <c r="F38" s="3">
        <v>0</v>
      </c>
      <c r="G38" s="3">
        <v>321078</v>
      </c>
      <c r="H38" s="4">
        <f t="shared" si="0"/>
        <v>-26.288264544774165</v>
      </c>
      <c r="I38" s="4">
        <f t="shared" si="1"/>
        <v>-100</v>
      </c>
      <c r="J38" s="5">
        <f t="shared" si="2"/>
        <v>-26.321079443756023</v>
      </c>
    </row>
    <row r="39" spans="1:10" ht="15">
      <c r="A39" s="6" t="s">
        <v>33</v>
      </c>
      <c r="B39" s="7">
        <v>52639</v>
      </c>
      <c r="C39" s="7">
        <v>2159</v>
      </c>
      <c r="D39" s="7">
        <v>54798</v>
      </c>
      <c r="E39" s="7">
        <v>21027</v>
      </c>
      <c r="F39" s="7">
        <v>1267</v>
      </c>
      <c r="G39" s="7">
        <v>22294</v>
      </c>
      <c r="H39" s="8">
        <f t="shared" si="0"/>
        <v>-60.05433233914018</v>
      </c>
      <c r="I39" s="8">
        <f t="shared" si="1"/>
        <v>-41.315423807318204</v>
      </c>
      <c r="J39" s="9">
        <f t="shared" si="2"/>
        <v>-59.31603343187708</v>
      </c>
    </row>
    <row r="40" spans="1:10" ht="15">
      <c r="A40" s="10" t="s">
        <v>34</v>
      </c>
      <c r="B40" s="3">
        <v>1658450</v>
      </c>
      <c r="C40" s="3">
        <v>304426</v>
      </c>
      <c r="D40" s="3">
        <v>1962876</v>
      </c>
      <c r="E40" s="3">
        <v>811883</v>
      </c>
      <c r="F40" s="3">
        <v>185904</v>
      </c>
      <c r="G40" s="3">
        <v>997787</v>
      </c>
      <c r="H40" s="4">
        <f t="shared" si="0"/>
        <v>-51.045675178630646</v>
      </c>
      <c r="I40" s="4">
        <f t="shared" si="1"/>
        <v>-38.932942652730055</v>
      </c>
      <c r="J40" s="5">
        <f t="shared" si="2"/>
        <v>-49.16708951558835</v>
      </c>
    </row>
    <row r="41" spans="1:10" ht="15">
      <c r="A41" s="6" t="s">
        <v>35</v>
      </c>
      <c r="B41" s="7">
        <v>44005</v>
      </c>
      <c r="C41" s="7">
        <v>5173</v>
      </c>
      <c r="D41" s="7">
        <v>49178</v>
      </c>
      <c r="E41" s="7">
        <v>10604</v>
      </c>
      <c r="F41" s="7">
        <v>1016</v>
      </c>
      <c r="G41" s="7">
        <v>11620</v>
      </c>
      <c r="H41" s="8">
        <f t="shared" si="0"/>
        <v>-75.90273832519033</v>
      </c>
      <c r="I41" s="8">
        <f t="shared" si="1"/>
        <v>-80.35955924995167</v>
      </c>
      <c r="J41" s="9">
        <f t="shared" si="2"/>
        <v>-76.37154825328399</v>
      </c>
    </row>
    <row r="42" spans="1:10" ht="15">
      <c r="A42" s="10" t="s">
        <v>36</v>
      </c>
      <c r="B42" s="3">
        <v>733427</v>
      </c>
      <c r="C42" s="3">
        <v>112622</v>
      </c>
      <c r="D42" s="3">
        <v>846049</v>
      </c>
      <c r="E42" s="3">
        <v>370820</v>
      </c>
      <c r="F42" s="3">
        <v>54833</v>
      </c>
      <c r="G42" s="3">
        <v>425653</v>
      </c>
      <c r="H42" s="4">
        <f t="shared" si="0"/>
        <v>-49.44009424250812</v>
      </c>
      <c r="I42" s="4">
        <f t="shared" si="1"/>
        <v>-51.31235460212037</v>
      </c>
      <c r="J42" s="5">
        <f t="shared" si="2"/>
        <v>-49.68932059490644</v>
      </c>
    </row>
    <row r="43" spans="1:10" ht="15">
      <c r="A43" s="6" t="s">
        <v>37</v>
      </c>
      <c r="B43" s="7">
        <v>602115</v>
      </c>
      <c r="C43" s="7">
        <v>9458</v>
      </c>
      <c r="D43" s="7">
        <v>611573</v>
      </c>
      <c r="E43" s="7">
        <v>405123</v>
      </c>
      <c r="F43" s="7">
        <v>4209</v>
      </c>
      <c r="G43" s="7">
        <v>409332</v>
      </c>
      <c r="H43" s="8">
        <f t="shared" si="0"/>
        <v>-32.71667372511896</v>
      </c>
      <c r="I43" s="8">
        <f t="shared" si="1"/>
        <v>-55.49799111862973</v>
      </c>
      <c r="J43" s="9">
        <f t="shared" si="2"/>
        <v>-33.06898767604194</v>
      </c>
    </row>
    <row r="44" spans="1:10" ht="15">
      <c r="A44" s="10" t="s">
        <v>38</v>
      </c>
      <c r="B44" s="3">
        <v>463831</v>
      </c>
      <c r="C44" s="3">
        <v>2388</v>
      </c>
      <c r="D44" s="3">
        <v>466219</v>
      </c>
      <c r="E44" s="3">
        <v>329611</v>
      </c>
      <c r="F44" s="3">
        <v>477</v>
      </c>
      <c r="G44" s="3">
        <v>330088</v>
      </c>
      <c r="H44" s="4">
        <f t="shared" si="0"/>
        <v>-28.937263787888263</v>
      </c>
      <c r="I44" s="4">
        <f t="shared" si="1"/>
        <v>-80.0251256281407</v>
      </c>
      <c r="J44" s="5">
        <f t="shared" si="2"/>
        <v>-29.198938696192133</v>
      </c>
    </row>
    <row r="45" spans="1:10" ht="15">
      <c r="A45" s="6" t="s">
        <v>70</v>
      </c>
      <c r="B45" s="7">
        <v>323675</v>
      </c>
      <c r="C45" s="7">
        <v>1575</v>
      </c>
      <c r="D45" s="7">
        <v>325250</v>
      </c>
      <c r="E45" s="7">
        <v>226377</v>
      </c>
      <c r="F45" s="7">
        <v>903</v>
      </c>
      <c r="G45" s="7">
        <v>227280</v>
      </c>
      <c r="H45" s="8">
        <f t="shared" si="0"/>
        <v>-30.060400092685562</v>
      </c>
      <c r="I45" s="8">
        <f t="shared" si="1"/>
        <v>-42.66666666666667</v>
      </c>
      <c r="J45" s="9">
        <f t="shared" si="2"/>
        <v>-30.121445042275173</v>
      </c>
    </row>
    <row r="46" spans="1:10" ht="15">
      <c r="A46" s="10" t="s">
        <v>39</v>
      </c>
      <c r="B46" s="3">
        <v>421969</v>
      </c>
      <c r="C46" s="3">
        <v>3890</v>
      </c>
      <c r="D46" s="3">
        <v>425859</v>
      </c>
      <c r="E46" s="3">
        <v>120933</v>
      </c>
      <c r="F46" s="3">
        <v>1148</v>
      </c>
      <c r="G46" s="3">
        <v>122081</v>
      </c>
      <c r="H46" s="4">
        <f t="shared" si="0"/>
        <v>-71.34078569752754</v>
      </c>
      <c r="I46" s="4">
        <f t="shared" si="1"/>
        <v>-70.48843187660668</v>
      </c>
      <c r="J46" s="5">
        <f t="shared" si="2"/>
        <v>-71.33299988963483</v>
      </c>
    </row>
    <row r="47" spans="1:10" ht="15">
      <c r="A47" s="6" t="s">
        <v>40</v>
      </c>
      <c r="B47" s="7">
        <v>870800</v>
      </c>
      <c r="C47" s="7">
        <v>25127</v>
      </c>
      <c r="D47" s="7">
        <v>895927</v>
      </c>
      <c r="E47" s="7">
        <v>468886</v>
      </c>
      <c r="F47" s="7">
        <v>8803</v>
      </c>
      <c r="G47" s="7">
        <v>477689</v>
      </c>
      <c r="H47" s="8">
        <f t="shared" si="0"/>
        <v>-46.154570509875974</v>
      </c>
      <c r="I47" s="8">
        <f t="shared" si="1"/>
        <v>-64.96597285788197</v>
      </c>
      <c r="J47" s="9">
        <f t="shared" si="2"/>
        <v>-46.682151559223016</v>
      </c>
    </row>
    <row r="48" spans="1:10" ht="15">
      <c r="A48" s="10" t="s">
        <v>41</v>
      </c>
      <c r="B48" s="3">
        <v>1118114</v>
      </c>
      <c r="C48" s="3">
        <v>125712</v>
      </c>
      <c r="D48" s="3">
        <v>1243826</v>
      </c>
      <c r="E48" s="3">
        <v>684352</v>
      </c>
      <c r="F48" s="3">
        <v>72517</v>
      </c>
      <c r="G48" s="3">
        <v>756869</v>
      </c>
      <c r="H48" s="4">
        <f t="shared" si="0"/>
        <v>-38.79407645374264</v>
      </c>
      <c r="I48" s="4">
        <f t="shared" si="1"/>
        <v>-42.31497390861652</v>
      </c>
      <c r="J48" s="5">
        <f t="shared" si="2"/>
        <v>-39.14992933095143</v>
      </c>
    </row>
    <row r="49" spans="1:10" ht="15">
      <c r="A49" s="6" t="s">
        <v>42</v>
      </c>
      <c r="B49" s="7">
        <v>25488</v>
      </c>
      <c r="C49" s="7">
        <v>0</v>
      </c>
      <c r="D49" s="7">
        <v>25488</v>
      </c>
      <c r="E49" s="7">
        <v>25204</v>
      </c>
      <c r="F49" s="7">
        <v>0</v>
      </c>
      <c r="G49" s="7">
        <v>25204</v>
      </c>
      <c r="H49" s="8">
        <f t="shared" si="0"/>
        <v>-1.1142498430634025</v>
      </c>
      <c r="I49" s="8">
        <f t="shared" si="1"/>
        <v>0</v>
      </c>
      <c r="J49" s="9">
        <f t="shared" si="2"/>
        <v>-1.1142498430634025</v>
      </c>
    </row>
    <row r="50" spans="1:10" ht="15">
      <c r="A50" s="10" t="s">
        <v>43</v>
      </c>
      <c r="B50" s="3">
        <v>114300</v>
      </c>
      <c r="C50" s="3">
        <v>319</v>
      </c>
      <c r="D50" s="3">
        <v>114619</v>
      </c>
      <c r="E50" s="3">
        <v>71249</v>
      </c>
      <c r="F50" s="3">
        <v>0</v>
      </c>
      <c r="G50" s="3">
        <v>71249</v>
      </c>
      <c r="H50" s="4">
        <f t="shared" si="0"/>
        <v>-37.664916885389324</v>
      </c>
      <c r="I50" s="4">
        <f t="shared" si="1"/>
        <v>-100</v>
      </c>
      <c r="J50" s="5">
        <f t="shared" si="2"/>
        <v>-37.838403755049335</v>
      </c>
    </row>
    <row r="51" spans="1:10" ht="15">
      <c r="A51" s="6" t="s">
        <v>44</v>
      </c>
      <c r="B51" s="7">
        <v>410366</v>
      </c>
      <c r="C51" s="7">
        <v>4073</v>
      </c>
      <c r="D51" s="7">
        <v>414439</v>
      </c>
      <c r="E51" s="7">
        <v>244532</v>
      </c>
      <c r="F51" s="7">
        <v>3947</v>
      </c>
      <c r="G51" s="7">
        <v>248479</v>
      </c>
      <c r="H51" s="8">
        <f t="shared" si="0"/>
        <v>-40.41124264680797</v>
      </c>
      <c r="I51" s="8">
        <f t="shared" si="1"/>
        <v>-3.0935428431131844</v>
      </c>
      <c r="J51" s="9">
        <f t="shared" si="2"/>
        <v>-40.04449388209122</v>
      </c>
    </row>
    <row r="52" spans="1:10" ht="15">
      <c r="A52" s="10" t="s">
        <v>75</v>
      </c>
      <c r="B52" s="3">
        <v>593442</v>
      </c>
      <c r="C52" s="3">
        <v>13629</v>
      </c>
      <c r="D52" s="3">
        <v>607071</v>
      </c>
      <c r="E52" s="3">
        <v>348956</v>
      </c>
      <c r="F52" s="3">
        <v>4217</v>
      </c>
      <c r="G52" s="3">
        <v>353173</v>
      </c>
      <c r="H52" s="4">
        <f t="shared" si="0"/>
        <v>-41.19796037354956</v>
      </c>
      <c r="I52" s="4">
        <f t="shared" si="1"/>
        <v>-69.05862499082838</v>
      </c>
      <c r="J52" s="5">
        <f t="shared" si="2"/>
        <v>-41.82344404525995</v>
      </c>
    </row>
    <row r="53" spans="1:10" ht="15">
      <c r="A53" s="6" t="s">
        <v>45</v>
      </c>
      <c r="B53" s="7">
        <v>313608</v>
      </c>
      <c r="C53" s="7">
        <v>0</v>
      </c>
      <c r="D53" s="7">
        <v>313608</v>
      </c>
      <c r="E53" s="7">
        <v>175319</v>
      </c>
      <c r="F53" s="7">
        <v>0</v>
      </c>
      <c r="G53" s="7">
        <v>175319</v>
      </c>
      <c r="H53" s="8">
        <f t="shared" si="0"/>
        <v>-44.096132751715515</v>
      </c>
      <c r="I53" s="8">
        <f t="shared" si="1"/>
        <v>0</v>
      </c>
      <c r="J53" s="9">
        <f t="shared" si="2"/>
        <v>-44.096132751715515</v>
      </c>
    </row>
    <row r="54" spans="1:10" ht="15">
      <c r="A54" s="10" t="s">
        <v>71</v>
      </c>
      <c r="B54" s="3">
        <v>56748</v>
      </c>
      <c r="C54" s="3">
        <v>1816</v>
      </c>
      <c r="D54" s="3">
        <v>58564</v>
      </c>
      <c r="E54" s="3">
        <v>21560</v>
      </c>
      <c r="F54" s="3">
        <v>405</v>
      </c>
      <c r="G54" s="3">
        <v>21965</v>
      </c>
      <c r="H54" s="4">
        <f t="shared" si="0"/>
        <v>-62.00747162895609</v>
      </c>
      <c r="I54" s="4">
        <f t="shared" si="1"/>
        <v>-77.69823788546255</v>
      </c>
      <c r="J54" s="5">
        <f t="shared" si="2"/>
        <v>-62.49402363226556</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23064</v>
      </c>
      <c r="C56" s="3">
        <v>508</v>
      </c>
      <c r="D56" s="3">
        <v>23572</v>
      </c>
      <c r="E56" s="3">
        <v>6804</v>
      </c>
      <c r="F56" s="3">
        <v>714</v>
      </c>
      <c r="G56" s="3">
        <v>7518</v>
      </c>
      <c r="H56" s="4">
        <f t="shared" si="0"/>
        <v>-70.49947970863684</v>
      </c>
      <c r="I56" s="4">
        <f t="shared" si="1"/>
        <v>40.55118110236221</v>
      </c>
      <c r="J56" s="5">
        <f t="shared" si="2"/>
        <v>-68.10622772781267</v>
      </c>
    </row>
    <row r="57" spans="1:10" ht="15">
      <c r="A57" s="6" t="s">
        <v>48</v>
      </c>
      <c r="B57" s="7">
        <v>1189757</v>
      </c>
      <c r="C57" s="7">
        <v>7268</v>
      </c>
      <c r="D57" s="7">
        <v>1197025</v>
      </c>
      <c r="E57" s="7">
        <v>806838</v>
      </c>
      <c r="F57" s="7">
        <v>1237</v>
      </c>
      <c r="G57" s="7">
        <v>808075</v>
      </c>
      <c r="H57" s="8">
        <f t="shared" si="0"/>
        <v>-32.18463938434487</v>
      </c>
      <c r="I57" s="8">
        <f t="shared" si="1"/>
        <v>-82.98018712162906</v>
      </c>
      <c r="J57" s="9">
        <f t="shared" si="2"/>
        <v>-32.49305570059105</v>
      </c>
    </row>
    <row r="58" spans="1:10" ht="15">
      <c r="A58" s="10" t="s">
        <v>57</v>
      </c>
      <c r="B58" s="3">
        <v>50625</v>
      </c>
      <c r="C58" s="3">
        <v>23602</v>
      </c>
      <c r="D58" s="3">
        <v>74227</v>
      </c>
      <c r="E58" s="3">
        <v>9512</v>
      </c>
      <c r="F58" s="3">
        <v>6938</v>
      </c>
      <c r="G58" s="3">
        <v>16450</v>
      </c>
      <c r="H58" s="4">
        <f t="shared" si="0"/>
        <v>-81.21086419753087</v>
      </c>
      <c r="I58" s="4">
        <f t="shared" si="1"/>
        <v>-70.60418608592492</v>
      </c>
      <c r="J58" s="5">
        <f t="shared" si="2"/>
        <v>-77.83825292683255</v>
      </c>
    </row>
    <row r="59" spans="1:10" ht="15">
      <c r="A59" s="6" t="s">
        <v>58</v>
      </c>
      <c r="B59" s="7">
        <v>16709</v>
      </c>
      <c r="C59" s="7">
        <v>9408</v>
      </c>
      <c r="D59" s="7">
        <v>26117</v>
      </c>
      <c r="E59" s="7">
        <v>2703</v>
      </c>
      <c r="F59" s="7">
        <v>7093</v>
      </c>
      <c r="G59" s="7">
        <v>9796</v>
      </c>
      <c r="H59" s="8">
        <f t="shared" si="0"/>
        <v>-83.82308935304327</v>
      </c>
      <c r="I59" s="8">
        <f t="shared" si="1"/>
        <v>-24.60671768707483</v>
      </c>
      <c r="J59" s="9">
        <f t="shared" si="2"/>
        <v>-62.49186353715971</v>
      </c>
    </row>
    <row r="60" spans="1:10" ht="15">
      <c r="A60" s="11" t="s">
        <v>49</v>
      </c>
      <c r="B60" s="12">
        <f>B61-SUM(B6+B10+B20+B32+B58+B59+B5)</f>
        <v>56062199</v>
      </c>
      <c r="C60" s="12">
        <f>C61-SUM(C6+C10+C20+C32+C58+C59+C5)</f>
        <v>52056203</v>
      </c>
      <c r="D60" s="12">
        <f>D61-SUM(D6+D10+D20+D32+D58+D59+D5)</f>
        <v>108118402</v>
      </c>
      <c r="E60" s="12">
        <f>E61-SUM(E6+E10+E20+E32+E58+E59+E5)</f>
        <v>25982822</v>
      </c>
      <c r="F60" s="12">
        <f>F61-SUM(F6+F10+F20+F32+F58+F59+F5)</f>
        <v>10029431</v>
      </c>
      <c r="G60" s="12">
        <f>G61-SUM(G6+G10+G20+G32+G58+G59+G5)</f>
        <v>36012253</v>
      </c>
      <c r="H60" s="13">
        <f aca="true" t="shared" si="3" ref="H60:J61">+_xlfn.IFERROR(((E60-B60)/B60)*100,0)</f>
        <v>-53.65358037418404</v>
      </c>
      <c r="I60" s="13">
        <f t="shared" si="3"/>
        <v>-80.73345649124659</v>
      </c>
      <c r="J60" s="13">
        <f t="shared" si="3"/>
        <v>-66.69183752826832</v>
      </c>
    </row>
    <row r="61" spans="1:10" ht="15">
      <c r="A61" s="14" t="s">
        <v>50</v>
      </c>
      <c r="B61" s="15">
        <f>SUM(B4:B59)</f>
        <v>84713809</v>
      </c>
      <c r="C61" s="15">
        <f>SUM(C4:C59)</f>
        <v>95804991</v>
      </c>
      <c r="D61" s="15">
        <f>SUM(D4:D59)</f>
        <v>180518800</v>
      </c>
      <c r="E61" s="15">
        <f>SUM(E4:E59)</f>
        <v>42566243</v>
      </c>
      <c r="F61" s="15">
        <f>SUM(F4:F59)</f>
        <v>28028138</v>
      </c>
      <c r="G61" s="15">
        <f>SUM(G4:G59)</f>
        <v>70594381</v>
      </c>
      <c r="H61" s="16">
        <f t="shared" si="3"/>
        <v>-49.75288739525335</v>
      </c>
      <c r="I61" s="16">
        <f t="shared" si="3"/>
        <v>-70.74459513283603</v>
      </c>
      <c r="J61" s="16">
        <f t="shared" si="3"/>
        <v>-60.8936127428279</v>
      </c>
    </row>
    <row r="62" spans="1:10" ht="15">
      <c r="A62" s="11" t="s">
        <v>60</v>
      </c>
      <c r="B62" s="12"/>
      <c r="C62" s="12"/>
      <c r="D62" s="12">
        <v>455890</v>
      </c>
      <c r="E62" s="12"/>
      <c r="F62" s="12"/>
      <c r="G62" s="12">
        <v>44886</v>
      </c>
      <c r="H62" s="13"/>
      <c r="I62" s="13"/>
      <c r="J62" s="13">
        <f>+_xlfn.IFERROR(((G62-D62)/D62)*100,0)</f>
        <v>-90.15420386496743</v>
      </c>
    </row>
    <row r="63" spans="1:10" ht="15">
      <c r="A63" s="11" t="s">
        <v>61</v>
      </c>
      <c r="B63" s="12"/>
      <c r="C63" s="12"/>
      <c r="D63" s="32">
        <v>24830</v>
      </c>
      <c r="E63" s="12"/>
      <c r="F63" s="12"/>
      <c r="G63" s="12">
        <v>75</v>
      </c>
      <c r="H63" s="13"/>
      <c r="I63" s="13"/>
      <c r="J63" s="13">
        <f>+_xlfn.IFERROR(((G63-D63)/D63)*100,0)</f>
        <v>-99.69794603302456</v>
      </c>
    </row>
    <row r="64" spans="1:10" ht="15.75" thickBot="1">
      <c r="A64" s="18" t="s">
        <v>62</v>
      </c>
      <c r="B64" s="19"/>
      <c r="C64" s="19"/>
      <c r="D64" s="19">
        <f>+D62+D63</f>
        <v>480720</v>
      </c>
      <c r="E64" s="19"/>
      <c r="F64" s="19"/>
      <c r="G64" s="19">
        <f>+G62+G63</f>
        <v>44961</v>
      </c>
      <c r="H64" s="57">
        <f>+_xlfn.IFERROR(((G64-D64)/D64)*100,0)</f>
        <v>-90.6471542685971</v>
      </c>
      <c r="I64" s="57"/>
      <c r="J64" s="58"/>
    </row>
    <row r="65" spans="1:10" ht="15.75" thickBot="1">
      <c r="A65" s="20" t="s">
        <v>63</v>
      </c>
      <c r="B65" s="33"/>
      <c r="C65" s="33"/>
      <c r="D65" s="33">
        <f>+D61+D64</f>
        <v>180999520</v>
      </c>
      <c r="E65" s="21"/>
      <c r="F65" s="21"/>
      <c r="G65" s="21">
        <f>+G61+G64</f>
        <v>70639342</v>
      </c>
      <c r="H65" s="61">
        <f>+_xlfn.IFERROR(((G65-D65)/D65)*100,0)</f>
        <v>-60.97263572853674</v>
      </c>
      <c r="I65" s="61"/>
      <c r="J65" s="62"/>
    </row>
    <row r="66" spans="1:10" ht="49.5" customHeight="1">
      <c r="A66" s="48" t="s">
        <v>72</v>
      </c>
      <c r="B66" s="48"/>
      <c r="C66" s="48"/>
      <c r="D66" s="48"/>
      <c r="E66" s="48"/>
      <c r="F66" s="48"/>
      <c r="G66" s="48"/>
      <c r="H66" s="48"/>
      <c r="I66" s="48"/>
      <c r="J66" s="48"/>
    </row>
    <row r="67" ht="15">
      <c r="A67" s="40"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B60" sqref="B60"/>
    </sheetView>
  </sheetViews>
  <sheetFormatPr defaultColWidth="9.140625" defaultRowHeight="15"/>
  <cols>
    <col min="1" max="1" width="36.7109375" style="0" bestFit="1" customWidth="1"/>
    <col min="2" max="10" width="14.28125" style="0" customWidth="1"/>
  </cols>
  <sheetData>
    <row r="1" spans="1:10" ht="22.5" customHeight="1">
      <c r="A1" s="49" t="s">
        <v>0</v>
      </c>
      <c r="B1" s="50"/>
      <c r="C1" s="50"/>
      <c r="D1" s="50"/>
      <c r="E1" s="50"/>
      <c r="F1" s="50"/>
      <c r="G1" s="50"/>
      <c r="H1" s="50"/>
      <c r="I1" s="50"/>
      <c r="J1" s="51"/>
    </row>
    <row r="2" spans="1:10" ht="27" customHeight="1">
      <c r="A2" s="52" t="s">
        <v>1</v>
      </c>
      <c r="B2" s="54" t="s">
        <v>76</v>
      </c>
      <c r="C2" s="54"/>
      <c r="D2" s="54"/>
      <c r="E2" s="54" t="s">
        <v>77</v>
      </c>
      <c r="F2" s="54"/>
      <c r="G2" s="54"/>
      <c r="H2" s="55" t="s">
        <v>74</v>
      </c>
      <c r="I2" s="55"/>
      <c r="J2" s="56"/>
    </row>
    <row r="3" spans="1:10" ht="15">
      <c r="A3" s="53"/>
      <c r="B3" s="1" t="s">
        <v>2</v>
      </c>
      <c r="C3" s="1" t="s">
        <v>3</v>
      </c>
      <c r="D3" s="1" t="s">
        <v>4</v>
      </c>
      <c r="E3" s="1" t="s">
        <v>2</v>
      </c>
      <c r="F3" s="1" t="s">
        <v>3</v>
      </c>
      <c r="G3" s="1" t="s">
        <v>4</v>
      </c>
      <c r="H3" s="1" t="s">
        <v>2</v>
      </c>
      <c r="I3" s="1" t="s">
        <v>3</v>
      </c>
      <c r="J3" s="2" t="s">
        <v>4</v>
      </c>
    </row>
    <row r="4" spans="1:11" ht="15">
      <c r="A4" s="10" t="s">
        <v>5</v>
      </c>
      <c r="B4" s="3">
        <v>37244</v>
      </c>
      <c r="C4" s="3">
        <v>95734</v>
      </c>
      <c r="D4" s="3">
        <v>132978</v>
      </c>
      <c r="E4" s="3">
        <v>8555</v>
      </c>
      <c r="F4" s="3">
        <v>22141</v>
      </c>
      <c r="G4" s="3">
        <v>30696</v>
      </c>
      <c r="H4" s="4">
        <f>+_xlfn.IFERROR(((E4-B4)/B4)*100,0)</f>
        <v>-77.02985715819997</v>
      </c>
      <c r="I4" s="4">
        <f>+_xlfn.IFERROR(((F4-C4)/C4)*100,0)</f>
        <v>-76.8723755405603</v>
      </c>
      <c r="J4" s="5">
        <f>+_xlfn.IFERROR(((G4-D4)/D4)*100,0)</f>
        <v>-76.9164824256644</v>
      </c>
      <c r="K4" s="36"/>
    </row>
    <row r="5" spans="1:11" ht="15">
      <c r="A5" s="6" t="s">
        <v>69</v>
      </c>
      <c r="B5" s="7">
        <v>65565</v>
      </c>
      <c r="C5" s="7">
        <v>195087</v>
      </c>
      <c r="D5" s="7">
        <v>260652</v>
      </c>
      <c r="E5" s="7">
        <v>51194</v>
      </c>
      <c r="F5" s="7">
        <v>104102</v>
      </c>
      <c r="G5" s="7">
        <v>155296</v>
      </c>
      <c r="H5" s="8">
        <f>+_xlfn.IFERROR(((E5-B5)/B5)*100,0)</f>
        <v>-21.918706627011364</v>
      </c>
      <c r="I5" s="8">
        <f>+_xlfn.IFERROR(((F5-C5)/C5)*100,0)</f>
        <v>-46.638166561585344</v>
      </c>
      <c r="J5" s="9">
        <f>+_xlfn.IFERROR(((G5-D5)/D5)*100,0)</f>
        <v>-40.42017709436336</v>
      </c>
      <c r="K5" s="36"/>
    </row>
    <row r="6" spans="1:10" ht="15">
      <c r="A6" s="10" t="s">
        <v>53</v>
      </c>
      <c r="B6" s="3">
        <v>113545</v>
      </c>
      <c r="C6" s="3">
        <v>84293</v>
      </c>
      <c r="D6" s="3">
        <v>197838</v>
      </c>
      <c r="E6" s="3">
        <v>69652</v>
      </c>
      <c r="F6" s="3">
        <v>34867</v>
      </c>
      <c r="G6" s="3">
        <v>104519</v>
      </c>
      <c r="H6" s="4">
        <f aca="true" t="shared" si="0" ref="H6:H59">+_xlfn.IFERROR(((E6-B6)/B6)*100,0)</f>
        <v>-38.656920163811705</v>
      </c>
      <c r="I6" s="4">
        <f aca="true" t="shared" si="1" ref="I6:I61">+_xlfn.IFERROR(((F6-C6)/C6)*100,0)</f>
        <v>-58.6359484180181</v>
      </c>
      <c r="J6" s="5">
        <f aca="true" t="shared" si="2" ref="J6:J61">+_xlfn.IFERROR(((G6-D6)/D6)*100,0)</f>
        <v>-47.16940122726675</v>
      </c>
    </row>
    <row r="7" spans="1:10" ht="15">
      <c r="A7" s="6" t="s">
        <v>6</v>
      </c>
      <c r="B7" s="7">
        <v>67098</v>
      </c>
      <c r="C7" s="7">
        <v>17459</v>
      </c>
      <c r="D7" s="7">
        <v>84557</v>
      </c>
      <c r="E7" s="7">
        <v>34832</v>
      </c>
      <c r="F7" s="7">
        <v>7738</v>
      </c>
      <c r="G7" s="7">
        <v>42570</v>
      </c>
      <c r="H7" s="8">
        <f t="shared" si="0"/>
        <v>-48.087871471578886</v>
      </c>
      <c r="I7" s="8">
        <f t="shared" si="1"/>
        <v>-55.67901941691964</v>
      </c>
      <c r="J7" s="9">
        <f t="shared" si="2"/>
        <v>-49.6552621308703</v>
      </c>
    </row>
    <row r="8" spans="1:10" ht="15">
      <c r="A8" s="10" t="s">
        <v>7</v>
      </c>
      <c r="B8" s="3">
        <v>50078</v>
      </c>
      <c r="C8" s="3">
        <v>21516</v>
      </c>
      <c r="D8" s="3">
        <v>71594</v>
      </c>
      <c r="E8" s="3">
        <v>30420</v>
      </c>
      <c r="F8" s="3">
        <v>8912</v>
      </c>
      <c r="G8" s="3">
        <v>39332</v>
      </c>
      <c r="H8" s="4">
        <f t="shared" si="0"/>
        <v>-39.25476257039019</v>
      </c>
      <c r="I8" s="4">
        <f t="shared" si="1"/>
        <v>-58.57966164714631</v>
      </c>
      <c r="J8" s="5">
        <f t="shared" si="2"/>
        <v>-45.06243539961449</v>
      </c>
    </row>
    <row r="9" spans="1:10" ht="15">
      <c r="A9" s="6" t="s">
        <v>8</v>
      </c>
      <c r="B9" s="7">
        <v>43079</v>
      </c>
      <c r="C9" s="7">
        <v>152095</v>
      </c>
      <c r="D9" s="7">
        <v>195174</v>
      </c>
      <c r="E9" s="7">
        <v>24321</v>
      </c>
      <c r="F9" s="7">
        <v>38139</v>
      </c>
      <c r="G9" s="7">
        <v>62460</v>
      </c>
      <c r="H9" s="8">
        <f t="shared" si="0"/>
        <v>-43.54325773578774</v>
      </c>
      <c r="I9" s="8">
        <f t="shared" si="1"/>
        <v>-74.9242249909596</v>
      </c>
      <c r="J9" s="9">
        <f t="shared" si="2"/>
        <v>-67.997786590427</v>
      </c>
    </row>
    <row r="10" spans="1:10" ht="15">
      <c r="A10" s="10" t="s">
        <v>54</v>
      </c>
      <c r="B10" s="3">
        <v>3590</v>
      </c>
      <c r="C10" s="3">
        <v>3682</v>
      </c>
      <c r="D10" s="3">
        <v>7272</v>
      </c>
      <c r="E10" s="3">
        <v>1790</v>
      </c>
      <c r="F10" s="3">
        <v>431</v>
      </c>
      <c r="G10" s="3">
        <v>2221</v>
      </c>
      <c r="H10" s="4">
        <f t="shared" si="0"/>
        <v>-50.13927576601671</v>
      </c>
      <c r="I10" s="4">
        <f t="shared" si="1"/>
        <v>-88.2944052145573</v>
      </c>
      <c r="J10" s="5">
        <f t="shared" si="2"/>
        <v>-69.45819581958196</v>
      </c>
    </row>
    <row r="11" spans="1:10" ht="15">
      <c r="A11" s="6" t="s">
        <v>9</v>
      </c>
      <c r="B11" s="7">
        <v>19734</v>
      </c>
      <c r="C11" s="7">
        <v>20029</v>
      </c>
      <c r="D11" s="7">
        <v>39763</v>
      </c>
      <c r="E11" s="7">
        <v>13567</v>
      </c>
      <c r="F11" s="7">
        <v>7150</v>
      </c>
      <c r="G11" s="7">
        <v>20717</v>
      </c>
      <c r="H11" s="8">
        <f t="shared" si="0"/>
        <v>-31.25063342454647</v>
      </c>
      <c r="I11" s="8">
        <f>+_xlfn.IFERROR(((F11-C11)/C11)*100,0)</f>
        <v>-64.30176244445553</v>
      </c>
      <c r="J11" s="9">
        <f t="shared" si="2"/>
        <v>-47.898800392324524</v>
      </c>
    </row>
    <row r="12" spans="1:10" ht="15">
      <c r="A12" s="10" t="s">
        <v>10</v>
      </c>
      <c r="B12" s="3">
        <v>18848</v>
      </c>
      <c r="C12" s="3">
        <v>13784</v>
      </c>
      <c r="D12" s="3">
        <v>32632</v>
      </c>
      <c r="E12" s="3">
        <v>10536</v>
      </c>
      <c r="F12" s="3">
        <v>6138</v>
      </c>
      <c r="G12" s="3">
        <v>16674</v>
      </c>
      <c r="H12" s="4">
        <f t="shared" si="0"/>
        <v>-44.10016977928693</v>
      </c>
      <c r="I12" s="4">
        <f t="shared" si="1"/>
        <v>-55.47011027278004</v>
      </c>
      <c r="J12" s="5">
        <f t="shared" si="2"/>
        <v>-48.902917381711205</v>
      </c>
    </row>
    <row r="13" spans="1:10" ht="15">
      <c r="A13" s="6" t="s">
        <v>11</v>
      </c>
      <c r="B13" s="7">
        <v>28539</v>
      </c>
      <c r="C13" s="7">
        <v>5580</v>
      </c>
      <c r="D13" s="7">
        <v>34119</v>
      </c>
      <c r="E13" s="7">
        <v>21101</v>
      </c>
      <c r="F13" s="7">
        <v>2079</v>
      </c>
      <c r="G13" s="7">
        <v>23180</v>
      </c>
      <c r="H13" s="8">
        <f t="shared" si="0"/>
        <v>-26.062581029468447</v>
      </c>
      <c r="I13" s="8">
        <f t="shared" si="1"/>
        <v>-62.74193548387097</v>
      </c>
      <c r="J13" s="9">
        <f t="shared" si="2"/>
        <v>-32.061314809929954</v>
      </c>
    </row>
    <row r="14" spans="1:10" ht="15">
      <c r="A14" s="10" t="s">
        <v>12</v>
      </c>
      <c r="B14" s="3">
        <v>18310</v>
      </c>
      <c r="C14" s="3">
        <v>4079</v>
      </c>
      <c r="D14" s="3">
        <v>22389</v>
      </c>
      <c r="E14" s="3">
        <v>11137</v>
      </c>
      <c r="F14" s="3">
        <v>1164</v>
      </c>
      <c r="G14" s="3">
        <v>12301</v>
      </c>
      <c r="H14" s="4">
        <f t="shared" si="0"/>
        <v>-39.175314036045876</v>
      </c>
      <c r="I14" s="4">
        <f t="shared" si="1"/>
        <v>-71.46359401814169</v>
      </c>
      <c r="J14" s="5">
        <f t="shared" si="2"/>
        <v>-45.057840904015364</v>
      </c>
    </row>
    <row r="15" spans="1:10" ht="15">
      <c r="A15" s="6" t="s">
        <v>13</v>
      </c>
      <c r="B15" s="7">
        <v>5785</v>
      </c>
      <c r="C15" s="7">
        <v>142</v>
      </c>
      <c r="D15" s="7">
        <v>5927</v>
      </c>
      <c r="E15" s="7">
        <v>4025</v>
      </c>
      <c r="F15" s="7">
        <v>113</v>
      </c>
      <c r="G15" s="7">
        <v>4138</v>
      </c>
      <c r="H15" s="8">
        <f t="shared" si="0"/>
        <v>-30.423509075194467</v>
      </c>
      <c r="I15" s="8">
        <f t="shared" si="1"/>
        <v>-20.422535211267608</v>
      </c>
      <c r="J15" s="9">
        <f t="shared" si="2"/>
        <v>-30.18390416736966</v>
      </c>
    </row>
    <row r="16" spans="1:10" ht="15">
      <c r="A16" s="10" t="s">
        <v>14</v>
      </c>
      <c r="B16" s="3">
        <v>13927</v>
      </c>
      <c r="C16" s="3">
        <v>2319</v>
      </c>
      <c r="D16" s="3">
        <v>16246</v>
      </c>
      <c r="E16" s="3">
        <v>11246</v>
      </c>
      <c r="F16" s="3">
        <v>1022</v>
      </c>
      <c r="G16" s="3">
        <v>12268</v>
      </c>
      <c r="H16" s="4">
        <f t="shared" si="0"/>
        <v>-19.250376965606375</v>
      </c>
      <c r="I16" s="4">
        <f t="shared" si="1"/>
        <v>-55.92927986200949</v>
      </c>
      <c r="J16" s="5">
        <f t="shared" si="2"/>
        <v>-24.486027329804262</v>
      </c>
    </row>
    <row r="17" spans="1:10" ht="15">
      <c r="A17" s="6" t="s">
        <v>15</v>
      </c>
      <c r="B17" s="7">
        <v>1546</v>
      </c>
      <c r="C17" s="7">
        <v>18</v>
      </c>
      <c r="D17" s="7">
        <v>1564</v>
      </c>
      <c r="E17" s="7">
        <v>1031</v>
      </c>
      <c r="F17" s="7">
        <v>10</v>
      </c>
      <c r="G17" s="7">
        <v>1041</v>
      </c>
      <c r="H17" s="8">
        <f t="shared" si="0"/>
        <v>-33.3117723156533</v>
      </c>
      <c r="I17" s="8">
        <f t="shared" si="1"/>
        <v>-44.44444444444444</v>
      </c>
      <c r="J17" s="9">
        <f t="shared" si="2"/>
        <v>-33.43989769820972</v>
      </c>
    </row>
    <row r="18" spans="1:10" ht="15">
      <c r="A18" s="10" t="s">
        <v>16</v>
      </c>
      <c r="B18" s="3">
        <v>1967</v>
      </c>
      <c r="C18" s="3">
        <v>5</v>
      </c>
      <c r="D18" s="3">
        <v>1972</v>
      </c>
      <c r="E18" s="3">
        <v>1405</v>
      </c>
      <c r="F18" s="3">
        <v>2</v>
      </c>
      <c r="G18" s="3">
        <v>1407</v>
      </c>
      <c r="H18" s="4">
        <f t="shared" si="0"/>
        <v>-28.57142857142857</v>
      </c>
      <c r="I18" s="4">
        <f t="shared" si="1"/>
        <v>-60</v>
      </c>
      <c r="J18" s="5">
        <f t="shared" si="2"/>
        <v>-28.65111561866126</v>
      </c>
    </row>
    <row r="19" spans="1:10" ht="15">
      <c r="A19" s="6" t="s">
        <v>17</v>
      </c>
      <c r="B19" s="7">
        <v>1024</v>
      </c>
      <c r="C19" s="7">
        <v>53</v>
      </c>
      <c r="D19" s="7">
        <v>1077</v>
      </c>
      <c r="E19" s="7">
        <v>665</v>
      </c>
      <c r="F19" s="7">
        <v>35</v>
      </c>
      <c r="G19" s="7">
        <v>700</v>
      </c>
      <c r="H19" s="8">
        <f t="shared" si="0"/>
        <v>-35.05859375</v>
      </c>
      <c r="I19" s="8">
        <f t="shared" si="1"/>
        <v>-33.9622641509434</v>
      </c>
      <c r="J19" s="9">
        <f t="shared" si="2"/>
        <v>-35.00464252553389</v>
      </c>
    </row>
    <row r="20" spans="1:10" ht="15">
      <c r="A20" s="10" t="s">
        <v>55</v>
      </c>
      <c r="B20" s="3">
        <v>16943</v>
      </c>
      <c r="C20" s="3">
        <v>0</v>
      </c>
      <c r="D20" s="3">
        <v>16943</v>
      </c>
      <c r="E20" s="3">
        <v>18042</v>
      </c>
      <c r="F20" s="3">
        <v>0</v>
      </c>
      <c r="G20" s="3">
        <v>18042</v>
      </c>
      <c r="H20" s="4">
        <f t="shared" si="0"/>
        <v>6.486454583013634</v>
      </c>
      <c r="I20" s="4">
        <f t="shared" si="1"/>
        <v>0</v>
      </c>
      <c r="J20" s="5">
        <f t="shared" si="2"/>
        <v>6.486454583013634</v>
      </c>
    </row>
    <row r="21" spans="1:10" ht="15">
      <c r="A21" s="6" t="s">
        <v>18</v>
      </c>
      <c r="B21" s="7">
        <v>18864</v>
      </c>
      <c r="C21" s="7">
        <v>70</v>
      </c>
      <c r="D21" s="7">
        <v>18934</v>
      </c>
      <c r="E21" s="7">
        <v>13724</v>
      </c>
      <c r="F21" s="7">
        <v>66</v>
      </c>
      <c r="G21" s="7">
        <v>13790</v>
      </c>
      <c r="H21" s="8">
        <f t="shared" si="0"/>
        <v>-27.247667514843087</v>
      </c>
      <c r="I21" s="8">
        <f t="shared" si="1"/>
        <v>-5.714285714285714</v>
      </c>
      <c r="J21" s="9">
        <f t="shared" si="2"/>
        <v>-27.168057462765393</v>
      </c>
    </row>
    <row r="22" spans="1:10" ht="15">
      <c r="A22" s="10" t="s">
        <v>19</v>
      </c>
      <c r="B22" s="3">
        <v>86</v>
      </c>
      <c r="C22" s="3">
        <v>0</v>
      </c>
      <c r="D22" s="3">
        <v>86</v>
      </c>
      <c r="E22" s="3">
        <v>69</v>
      </c>
      <c r="F22" s="3">
        <v>0</v>
      </c>
      <c r="G22" s="3">
        <v>69</v>
      </c>
      <c r="H22" s="4">
        <f t="shared" si="0"/>
        <v>-19.767441860465116</v>
      </c>
      <c r="I22" s="4">
        <f t="shared" si="1"/>
        <v>0</v>
      </c>
      <c r="J22" s="5">
        <f t="shared" si="2"/>
        <v>-19.767441860465116</v>
      </c>
    </row>
    <row r="23" spans="1:10" ht="15">
      <c r="A23" s="6" t="s">
        <v>20</v>
      </c>
      <c r="B23" s="7">
        <v>2841</v>
      </c>
      <c r="C23" s="7">
        <v>13</v>
      </c>
      <c r="D23" s="7">
        <v>2854</v>
      </c>
      <c r="E23" s="7">
        <v>2194</v>
      </c>
      <c r="F23" s="7">
        <v>8</v>
      </c>
      <c r="G23" s="7">
        <v>2202</v>
      </c>
      <c r="H23" s="8">
        <f t="shared" si="0"/>
        <v>-22.773671242520237</v>
      </c>
      <c r="I23" s="8">
        <f t="shared" si="1"/>
        <v>-38.46153846153847</v>
      </c>
      <c r="J23" s="9">
        <f t="shared" si="2"/>
        <v>-22.845129642606867</v>
      </c>
    </row>
    <row r="24" spans="1:10" ht="15">
      <c r="A24" s="10" t="s">
        <v>21</v>
      </c>
      <c r="B24" s="3">
        <v>1228</v>
      </c>
      <c r="C24" s="3">
        <v>6</v>
      </c>
      <c r="D24" s="3">
        <v>1234</v>
      </c>
      <c r="E24" s="3">
        <v>940</v>
      </c>
      <c r="F24" s="3">
        <v>0</v>
      </c>
      <c r="G24" s="3">
        <v>940</v>
      </c>
      <c r="H24" s="4">
        <f t="shared" si="0"/>
        <v>-23.452768729641694</v>
      </c>
      <c r="I24" s="4">
        <f t="shared" si="1"/>
        <v>-100</v>
      </c>
      <c r="J24" s="5">
        <f t="shared" si="2"/>
        <v>-23.824959481361425</v>
      </c>
    </row>
    <row r="25" spans="1:10" ht="15">
      <c r="A25" s="6" t="s">
        <v>22</v>
      </c>
      <c r="B25" s="7">
        <v>4858</v>
      </c>
      <c r="C25" s="7">
        <v>206</v>
      </c>
      <c r="D25" s="7">
        <v>5064</v>
      </c>
      <c r="E25" s="7">
        <v>8786</v>
      </c>
      <c r="F25" s="7">
        <v>99</v>
      </c>
      <c r="G25" s="7">
        <v>8885</v>
      </c>
      <c r="H25" s="8">
        <f t="shared" si="0"/>
        <v>80.85631947303416</v>
      </c>
      <c r="I25" s="8">
        <f t="shared" si="1"/>
        <v>-51.94174757281553</v>
      </c>
      <c r="J25" s="9">
        <f t="shared" si="2"/>
        <v>75.45418641390206</v>
      </c>
    </row>
    <row r="26" spans="1:10" ht="15">
      <c r="A26" s="10" t="s">
        <v>23</v>
      </c>
      <c r="B26" s="3">
        <v>5211</v>
      </c>
      <c r="C26" s="3">
        <v>56</v>
      </c>
      <c r="D26" s="3">
        <v>5267</v>
      </c>
      <c r="E26" s="3">
        <v>3939</v>
      </c>
      <c r="F26" s="3">
        <v>19</v>
      </c>
      <c r="G26" s="3">
        <v>3958</v>
      </c>
      <c r="H26" s="4">
        <f t="shared" si="0"/>
        <v>-24.409902130109383</v>
      </c>
      <c r="I26" s="4">
        <f t="shared" si="1"/>
        <v>-66.07142857142857</v>
      </c>
      <c r="J26" s="5">
        <f t="shared" si="2"/>
        <v>-24.85285741408772</v>
      </c>
    </row>
    <row r="27" spans="1:10" ht="15">
      <c r="A27" s="6" t="s">
        <v>24</v>
      </c>
      <c r="B27" s="7">
        <v>18</v>
      </c>
      <c r="C27" s="7">
        <v>0</v>
      </c>
      <c r="D27" s="7">
        <v>18</v>
      </c>
      <c r="E27" s="7">
        <v>84</v>
      </c>
      <c r="F27" s="7">
        <v>0</v>
      </c>
      <c r="G27" s="7">
        <v>84</v>
      </c>
      <c r="H27" s="8">
        <f t="shared" si="0"/>
        <v>366.66666666666663</v>
      </c>
      <c r="I27" s="8">
        <f t="shared" si="1"/>
        <v>0</v>
      </c>
      <c r="J27" s="9">
        <f t="shared" si="2"/>
        <v>366.66666666666663</v>
      </c>
    </row>
    <row r="28" spans="1:10" ht="15">
      <c r="A28" s="10" t="s">
        <v>25</v>
      </c>
      <c r="B28" s="3">
        <v>4472</v>
      </c>
      <c r="C28" s="3">
        <v>615</v>
      </c>
      <c r="D28" s="3">
        <v>5087</v>
      </c>
      <c r="E28" s="3">
        <v>5046</v>
      </c>
      <c r="F28" s="3">
        <v>80</v>
      </c>
      <c r="G28" s="3">
        <v>5126</v>
      </c>
      <c r="H28" s="4">
        <f t="shared" si="0"/>
        <v>12.835420393559929</v>
      </c>
      <c r="I28" s="4">
        <f t="shared" si="1"/>
        <v>-86.99186991869918</v>
      </c>
      <c r="J28" s="5">
        <f t="shared" si="2"/>
        <v>0.7666601140161196</v>
      </c>
    </row>
    <row r="29" spans="1:10" ht="15">
      <c r="A29" s="6" t="s">
        <v>26</v>
      </c>
      <c r="B29" s="7">
        <v>8789</v>
      </c>
      <c r="C29" s="7">
        <v>579</v>
      </c>
      <c r="D29" s="7">
        <v>9368</v>
      </c>
      <c r="E29" s="7">
        <v>6359</v>
      </c>
      <c r="F29" s="7">
        <v>239</v>
      </c>
      <c r="G29" s="7">
        <v>6598</v>
      </c>
      <c r="H29" s="8">
        <f t="shared" si="0"/>
        <v>-27.648196609398113</v>
      </c>
      <c r="I29" s="8">
        <f t="shared" si="1"/>
        <v>-58.72193436960277</v>
      </c>
      <c r="J29" s="9">
        <f t="shared" si="2"/>
        <v>-29.568744662681468</v>
      </c>
    </row>
    <row r="30" spans="1:10" ht="15">
      <c r="A30" s="10" t="s">
        <v>27</v>
      </c>
      <c r="B30" s="3">
        <v>4892</v>
      </c>
      <c r="C30" s="3">
        <v>278</v>
      </c>
      <c r="D30" s="3">
        <v>5170</v>
      </c>
      <c r="E30" s="3">
        <v>5355</v>
      </c>
      <c r="F30" s="3">
        <v>231</v>
      </c>
      <c r="G30" s="3">
        <v>5586</v>
      </c>
      <c r="H30" s="4">
        <f t="shared" si="0"/>
        <v>9.46443172526574</v>
      </c>
      <c r="I30" s="4">
        <f t="shared" si="1"/>
        <v>-16.906474820143885</v>
      </c>
      <c r="J30" s="5">
        <f t="shared" si="2"/>
        <v>8.04642166344294</v>
      </c>
    </row>
    <row r="31" spans="1:10" ht="15">
      <c r="A31" s="6" t="s">
        <v>28</v>
      </c>
      <c r="B31" s="7">
        <v>2474</v>
      </c>
      <c r="C31" s="7">
        <v>14</v>
      </c>
      <c r="D31" s="7">
        <v>2488</v>
      </c>
      <c r="E31" s="7">
        <v>1593</v>
      </c>
      <c r="F31" s="7">
        <v>23</v>
      </c>
      <c r="G31" s="7">
        <v>1616</v>
      </c>
      <c r="H31" s="8">
        <f t="shared" si="0"/>
        <v>-35.610347615198066</v>
      </c>
      <c r="I31" s="8">
        <f t="shared" si="1"/>
        <v>64.28571428571429</v>
      </c>
      <c r="J31" s="9">
        <f t="shared" si="2"/>
        <v>-35.048231511254016</v>
      </c>
    </row>
    <row r="32" spans="1:10" ht="15">
      <c r="A32" s="10" t="s">
        <v>56</v>
      </c>
      <c r="B32" s="3">
        <v>4829</v>
      </c>
      <c r="C32" s="3">
        <v>589</v>
      </c>
      <c r="D32" s="3">
        <v>5418</v>
      </c>
      <c r="E32" s="3">
        <v>3625</v>
      </c>
      <c r="F32" s="3">
        <v>399</v>
      </c>
      <c r="G32" s="3">
        <v>4024</v>
      </c>
      <c r="H32" s="4">
        <f t="shared" si="0"/>
        <v>-24.932698281217643</v>
      </c>
      <c r="I32" s="4">
        <f t="shared" si="1"/>
        <v>-32.25806451612903</v>
      </c>
      <c r="J32" s="5">
        <f t="shared" si="2"/>
        <v>-25.72905131044666</v>
      </c>
    </row>
    <row r="33" spans="1:10" ht="15">
      <c r="A33" s="6" t="s">
        <v>68</v>
      </c>
      <c r="B33" s="7">
        <v>1622</v>
      </c>
      <c r="C33" s="7">
        <v>0</v>
      </c>
      <c r="D33" s="7">
        <v>1622</v>
      </c>
      <c r="E33" s="7">
        <v>944</v>
      </c>
      <c r="F33" s="7">
        <v>0</v>
      </c>
      <c r="G33" s="7">
        <v>944</v>
      </c>
      <c r="H33" s="8">
        <f t="shared" si="0"/>
        <v>-41.800246609124535</v>
      </c>
      <c r="I33" s="8">
        <f t="shared" si="1"/>
        <v>0</v>
      </c>
      <c r="J33" s="9">
        <f t="shared" si="2"/>
        <v>-41.800246609124535</v>
      </c>
    </row>
    <row r="34" spans="1:10" ht="15">
      <c r="A34" s="10" t="s">
        <v>29</v>
      </c>
      <c r="B34" s="3">
        <v>5488</v>
      </c>
      <c r="C34" s="3">
        <v>1838</v>
      </c>
      <c r="D34" s="3">
        <v>7326</v>
      </c>
      <c r="E34" s="3">
        <v>4645</v>
      </c>
      <c r="F34" s="3">
        <v>602</v>
      </c>
      <c r="G34" s="3">
        <v>5247</v>
      </c>
      <c r="H34" s="4">
        <f t="shared" si="0"/>
        <v>-15.360787172011662</v>
      </c>
      <c r="I34" s="4">
        <f t="shared" si="1"/>
        <v>-67.24700761697497</v>
      </c>
      <c r="J34" s="5">
        <f t="shared" si="2"/>
        <v>-28.37837837837838</v>
      </c>
    </row>
    <row r="35" spans="1:10" ht="15">
      <c r="A35" s="6" t="s">
        <v>67</v>
      </c>
      <c r="B35" s="7">
        <v>1730</v>
      </c>
      <c r="C35" s="7">
        <v>15</v>
      </c>
      <c r="D35" s="7">
        <v>1745</v>
      </c>
      <c r="E35" s="7">
        <v>1488</v>
      </c>
      <c r="F35" s="7">
        <v>2</v>
      </c>
      <c r="G35" s="7">
        <v>1490</v>
      </c>
      <c r="H35" s="8">
        <f t="shared" si="0"/>
        <v>-13.988439306358384</v>
      </c>
      <c r="I35" s="8">
        <f t="shared" si="1"/>
        <v>-86.66666666666667</v>
      </c>
      <c r="J35" s="9">
        <f t="shared" si="2"/>
        <v>-14.613180515759314</v>
      </c>
    </row>
    <row r="36" spans="1:10" ht="15">
      <c r="A36" s="10" t="s">
        <v>30</v>
      </c>
      <c r="B36" s="3">
        <v>19787</v>
      </c>
      <c r="C36" s="3">
        <v>375</v>
      </c>
      <c r="D36" s="3">
        <v>20162</v>
      </c>
      <c r="E36" s="3">
        <v>19718</v>
      </c>
      <c r="F36" s="3">
        <v>76</v>
      </c>
      <c r="G36" s="3">
        <v>19794</v>
      </c>
      <c r="H36" s="41">
        <f t="shared" si="0"/>
        <v>-0.3487138019912064</v>
      </c>
      <c r="I36" s="4">
        <f t="shared" si="1"/>
        <v>-79.73333333333333</v>
      </c>
      <c r="J36" s="5">
        <f t="shared" si="2"/>
        <v>-1.8252157524055155</v>
      </c>
    </row>
    <row r="37" spans="1:10" ht="15">
      <c r="A37" s="6" t="s">
        <v>31</v>
      </c>
      <c r="B37" s="7">
        <v>1882</v>
      </c>
      <c r="C37" s="7">
        <v>13</v>
      </c>
      <c r="D37" s="7">
        <v>1895</v>
      </c>
      <c r="E37" s="7">
        <v>1562</v>
      </c>
      <c r="F37" s="7">
        <v>8</v>
      </c>
      <c r="G37" s="7">
        <v>1570</v>
      </c>
      <c r="H37" s="8">
        <f t="shared" si="0"/>
        <v>-17.003188097768334</v>
      </c>
      <c r="I37" s="8">
        <f t="shared" si="1"/>
        <v>-38.46153846153847</v>
      </c>
      <c r="J37" s="9">
        <f t="shared" si="2"/>
        <v>-17.150395778364118</v>
      </c>
    </row>
    <row r="38" spans="1:10" ht="15">
      <c r="A38" s="10" t="s">
        <v>32</v>
      </c>
      <c r="B38" s="3">
        <v>2914</v>
      </c>
      <c r="C38" s="3">
        <v>14</v>
      </c>
      <c r="D38" s="3">
        <v>2928</v>
      </c>
      <c r="E38" s="3">
        <v>2385</v>
      </c>
      <c r="F38" s="3">
        <v>1</v>
      </c>
      <c r="G38" s="3">
        <v>2386</v>
      </c>
      <c r="H38" s="4">
        <f t="shared" si="0"/>
        <v>-18.153740562800273</v>
      </c>
      <c r="I38" s="4">
        <f t="shared" si="1"/>
        <v>-92.85714285714286</v>
      </c>
      <c r="J38" s="5">
        <f t="shared" si="2"/>
        <v>-18.510928961748636</v>
      </c>
    </row>
    <row r="39" spans="1:10" ht="15">
      <c r="A39" s="6" t="s">
        <v>33</v>
      </c>
      <c r="B39" s="7">
        <v>561</v>
      </c>
      <c r="C39" s="7">
        <v>30</v>
      </c>
      <c r="D39" s="7">
        <v>591</v>
      </c>
      <c r="E39" s="7">
        <v>625</v>
      </c>
      <c r="F39" s="7">
        <v>12</v>
      </c>
      <c r="G39" s="7">
        <v>637</v>
      </c>
      <c r="H39" s="8">
        <f t="shared" si="0"/>
        <v>11.408199643493761</v>
      </c>
      <c r="I39" s="8">
        <f t="shared" si="1"/>
        <v>-60</v>
      </c>
      <c r="J39" s="9">
        <f t="shared" si="2"/>
        <v>7.7834179357022</v>
      </c>
    </row>
    <row r="40" spans="1:10" ht="15">
      <c r="A40" s="10" t="s">
        <v>34</v>
      </c>
      <c r="B40" s="3">
        <v>10400</v>
      </c>
      <c r="C40" s="3">
        <v>2178</v>
      </c>
      <c r="D40" s="3">
        <v>12578</v>
      </c>
      <c r="E40" s="3">
        <v>6234</v>
      </c>
      <c r="F40" s="3">
        <v>1615</v>
      </c>
      <c r="G40" s="3">
        <v>7849</v>
      </c>
      <c r="H40" s="4">
        <f t="shared" si="0"/>
        <v>-40.05769230769231</v>
      </c>
      <c r="I40" s="4">
        <f t="shared" si="1"/>
        <v>-25.849403122130393</v>
      </c>
      <c r="J40" s="5">
        <f t="shared" si="2"/>
        <v>-37.59739227222134</v>
      </c>
    </row>
    <row r="41" spans="1:10" ht="15">
      <c r="A41" s="6" t="s">
        <v>35</v>
      </c>
      <c r="B41" s="7">
        <v>956</v>
      </c>
      <c r="C41" s="7">
        <v>111</v>
      </c>
      <c r="D41" s="7">
        <v>1067</v>
      </c>
      <c r="E41" s="7">
        <v>1194</v>
      </c>
      <c r="F41" s="7">
        <v>32</v>
      </c>
      <c r="G41" s="7">
        <v>1226</v>
      </c>
      <c r="H41" s="8">
        <f t="shared" si="0"/>
        <v>24.89539748953975</v>
      </c>
      <c r="I41" s="8">
        <f t="shared" si="1"/>
        <v>-71.17117117117117</v>
      </c>
      <c r="J41" s="9">
        <f t="shared" si="2"/>
        <v>14.901593252108716</v>
      </c>
    </row>
    <row r="42" spans="1:10" ht="15">
      <c r="A42" s="10" t="s">
        <v>36</v>
      </c>
      <c r="B42" s="3">
        <v>5313</v>
      </c>
      <c r="C42" s="3">
        <v>965</v>
      </c>
      <c r="D42" s="3">
        <v>6278</v>
      </c>
      <c r="E42" s="3">
        <v>3197</v>
      </c>
      <c r="F42" s="3">
        <v>476</v>
      </c>
      <c r="G42" s="3">
        <v>3673</v>
      </c>
      <c r="H42" s="4">
        <f t="shared" si="0"/>
        <v>-39.82683982683983</v>
      </c>
      <c r="I42" s="4">
        <f t="shared" si="1"/>
        <v>-50.673575129533674</v>
      </c>
      <c r="J42" s="5">
        <f t="shared" si="2"/>
        <v>-41.49410640331316</v>
      </c>
    </row>
    <row r="43" spans="1:10" ht="15">
      <c r="A43" s="6" t="s">
        <v>37</v>
      </c>
      <c r="B43" s="7">
        <v>4308</v>
      </c>
      <c r="C43" s="7">
        <v>107</v>
      </c>
      <c r="D43" s="7">
        <v>4415</v>
      </c>
      <c r="E43" s="7">
        <v>3458</v>
      </c>
      <c r="F43" s="7">
        <v>62</v>
      </c>
      <c r="G43" s="7">
        <v>3520</v>
      </c>
      <c r="H43" s="8">
        <f t="shared" si="0"/>
        <v>-19.730733519034356</v>
      </c>
      <c r="I43" s="8">
        <f t="shared" si="1"/>
        <v>-42.05607476635514</v>
      </c>
      <c r="J43" s="9">
        <f t="shared" si="2"/>
        <v>-20.2718006795017</v>
      </c>
    </row>
    <row r="44" spans="1:10" ht="15">
      <c r="A44" s="10" t="s">
        <v>38</v>
      </c>
      <c r="B44" s="3">
        <v>3110</v>
      </c>
      <c r="C44" s="3">
        <v>30</v>
      </c>
      <c r="D44" s="3">
        <v>3140</v>
      </c>
      <c r="E44" s="3">
        <v>2314</v>
      </c>
      <c r="F44" s="3">
        <v>10</v>
      </c>
      <c r="G44" s="3">
        <v>2324</v>
      </c>
      <c r="H44" s="4">
        <f t="shared" si="0"/>
        <v>-25.594855305466236</v>
      </c>
      <c r="I44" s="4">
        <f t="shared" si="1"/>
        <v>-66.66666666666666</v>
      </c>
      <c r="J44" s="5">
        <f t="shared" si="2"/>
        <v>-25.987261146496817</v>
      </c>
    </row>
    <row r="45" spans="1:10" ht="15">
      <c r="A45" s="6" t="s">
        <v>70</v>
      </c>
      <c r="B45" s="7">
        <v>2086</v>
      </c>
      <c r="C45" s="7">
        <v>19</v>
      </c>
      <c r="D45" s="7">
        <v>2105</v>
      </c>
      <c r="E45" s="7">
        <v>1776</v>
      </c>
      <c r="F45" s="7">
        <v>13</v>
      </c>
      <c r="G45" s="7">
        <v>1789</v>
      </c>
      <c r="H45" s="8">
        <f t="shared" si="0"/>
        <v>-14.86097794822627</v>
      </c>
      <c r="I45" s="8">
        <f t="shared" si="1"/>
        <v>-31.57894736842105</v>
      </c>
      <c r="J45" s="9">
        <f t="shared" si="2"/>
        <v>-15.01187648456057</v>
      </c>
    </row>
    <row r="46" spans="1:10" ht="15">
      <c r="A46" s="10" t="s">
        <v>39</v>
      </c>
      <c r="B46" s="3">
        <v>9503</v>
      </c>
      <c r="C46" s="3">
        <v>107</v>
      </c>
      <c r="D46" s="3">
        <v>9610</v>
      </c>
      <c r="E46" s="3">
        <v>8819</v>
      </c>
      <c r="F46" s="3">
        <v>55</v>
      </c>
      <c r="G46" s="3">
        <v>8874</v>
      </c>
      <c r="H46" s="4">
        <f t="shared" si="0"/>
        <v>-7.197727033568347</v>
      </c>
      <c r="I46" s="4">
        <f t="shared" si="1"/>
        <v>-48.598130841121495</v>
      </c>
      <c r="J46" s="5">
        <f t="shared" si="2"/>
        <v>-7.658688865764828</v>
      </c>
    </row>
    <row r="47" spans="1:10" ht="15">
      <c r="A47" s="6" t="s">
        <v>40</v>
      </c>
      <c r="B47" s="7">
        <v>6467</v>
      </c>
      <c r="C47" s="7">
        <v>200</v>
      </c>
      <c r="D47" s="7">
        <v>6667</v>
      </c>
      <c r="E47" s="7">
        <v>4088</v>
      </c>
      <c r="F47" s="7">
        <v>98</v>
      </c>
      <c r="G47" s="7">
        <v>4186</v>
      </c>
      <c r="H47" s="8">
        <f t="shared" si="0"/>
        <v>-36.786763568888205</v>
      </c>
      <c r="I47" s="8">
        <f t="shared" si="1"/>
        <v>-51</v>
      </c>
      <c r="J47" s="9">
        <f t="shared" si="2"/>
        <v>-37.21313934303285</v>
      </c>
    </row>
    <row r="48" spans="1:10" ht="15">
      <c r="A48" s="10" t="s">
        <v>41</v>
      </c>
      <c r="B48" s="3">
        <v>11467</v>
      </c>
      <c r="C48" s="3">
        <v>1081</v>
      </c>
      <c r="D48" s="3">
        <v>12548</v>
      </c>
      <c r="E48" s="3">
        <v>9125</v>
      </c>
      <c r="F48" s="3">
        <v>732</v>
      </c>
      <c r="G48" s="3">
        <v>9857</v>
      </c>
      <c r="H48" s="4">
        <f t="shared" si="0"/>
        <v>-20.42382488881137</v>
      </c>
      <c r="I48" s="4">
        <f t="shared" si="1"/>
        <v>-32.28492136910268</v>
      </c>
      <c r="J48" s="5">
        <f t="shared" si="2"/>
        <v>-21.445648708957602</v>
      </c>
    </row>
    <row r="49" spans="1:10" ht="15">
      <c r="A49" s="6" t="s">
        <v>42</v>
      </c>
      <c r="B49" s="7">
        <v>336</v>
      </c>
      <c r="C49" s="7">
        <v>0</v>
      </c>
      <c r="D49" s="7">
        <v>336</v>
      </c>
      <c r="E49" s="7">
        <v>360</v>
      </c>
      <c r="F49" s="7">
        <v>0</v>
      </c>
      <c r="G49" s="7">
        <v>360</v>
      </c>
      <c r="H49" s="8">
        <f t="shared" si="0"/>
        <v>7.142857142857142</v>
      </c>
      <c r="I49" s="8">
        <f t="shared" si="1"/>
        <v>0</v>
      </c>
      <c r="J49" s="9">
        <f t="shared" si="2"/>
        <v>7.142857142857142</v>
      </c>
    </row>
    <row r="50" spans="1:10" ht="15">
      <c r="A50" s="10" t="s">
        <v>43</v>
      </c>
      <c r="B50" s="3">
        <v>1414</v>
      </c>
      <c r="C50" s="3">
        <v>20</v>
      </c>
      <c r="D50" s="3">
        <v>1434</v>
      </c>
      <c r="E50" s="3">
        <v>1016</v>
      </c>
      <c r="F50" s="3">
        <v>6</v>
      </c>
      <c r="G50" s="3">
        <v>1022</v>
      </c>
      <c r="H50" s="4">
        <f t="shared" si="0"/>
        <v>-28.147100424328148</v>
      </c>
      <c r="I50" s="4">
        <f t="shared" si="1"/>
        <v>-70</v>
      </c>
      <c r="J50" s="5">
        <f t="shared" si="2"/>
        <v>-28.730822873082285</v>
      </c>
    </row>
    <row r="51" spans="1:10" ht="15">
      <c r="A51" s="6" t="s">
        <v>44</v>
      </c>
      <c r="B51" s="7">
        <v>3554</v>
      </c>
      <c r="C51" s="7">
        <v>43</v>
      </c>
      <c r="D51" s="7">
        <v>3597</v>
      </c>
      <c r="E51" s="7">
        <v>2342</v>
      </c>
      <c r="F51" s="7">
        <v>37</v>
      </c>
      <c r="G51" s="7">
        <v>2379</v>
      </c>
      <c r="H51" s="8">
        <f t="shared" si="0"/>
        <v>-34.10241980866629</v>
      </c>
      <c r="I51" s="8">
        <f>+_xlfn.IFERROR(((F51-C51)/C51)*100,0)</f>
        <v>-13.953488372093023</v>
      </c>
      <c r="J51" s="9">
        <f t="shared" si="2"/>
        <v>-33.861551292743954</v>
      </c>
    </row>
    <row r="52" spans="1:10" ht="15">
      <c r="A52" s="10" t="s">
        <v>75</v>
      </c>
      <c r="B52" s="3">
        <v>4496</v>
      </c>
      <c r="C52" s="3">
        <v>101</v>
      </c>
      <c r="D52" s="3">
        <v>4597</v>
      </c>
      <c r="E52" s="3">
        <v>3848</v>
      </c>
      <c r="F52" s="3">
        <v>46</v>
      </c>
      <c r="G52" s="3">
        <v>3894</v>
      </c>
      <c r="H52" s="4">
        <f t="shared" si="0"/>
        <v>-14.412811387900357</v>
      </c>
      <c r="I52" s="4">
        <f t="shared" si="1"/>
        <v>-54.45544554455446</v>
      </c>
      <c r="J52" s="5">
        <f t="shared" si="2"/>
        <v>-15.292582118773112</v>
      </c>
    </row>
    <row r="53" spans="1:10" ht="15">
      <c r="A53" s="6" t="s">
        <v>45</v>
      </c>
      <c r="B53" s="7">
        <v>2478</v>
      </c>
      <c r="C53" s="7">
        <v>1</v>
      </c>
      <c r="D53" s="7">
        <v>2479</v>
      </c>
      <c r="E53" s="7">
        <v>2769</v>
      </c>
      <c r="F53" s="7">
        <v>0</v>
      </c>
      <c r="G53" s="7">
        <v>2769</v>
      </c>
      <c r="H53" s="8">
        <f t="shared" si="0"/>
        <v>11.743341404358354</v>
      </c>
      <c r="I53" s="8">
        <f t="shared" si="1"/>
        <v>-100</v>
      </c>
      <c r="J53" s="9">
        <f t="shared" si="2"/>
        <v>11.698265429608714</v>
      </c>
    </row>
    <row r="54" spans="1:10" ht="15">
      <c r="A54" s="10" t="s">
        <v>71</v>
      </c>
      <c r="B54" s="3">
        <v>24712</v>
      </c>
      <c r="C54" s="3">
        <v>488</v>
      </c>
      <c r="D54" s="3">
        <v>25200</v>
      </c>
      <c r="E54" s="3">
        <v>16937</v>
      </c>
      <c r="F54" s="3">
        <v>525</v>
      </c>
      <c r="G54" s="3">
        <v>17462</v>
      </c>
      <c r="H54" s="4">
        <f t="shared" si="0"/>
        <v>-31.462447393978632</v>
      </c>
      <c r="I54" s="4">
        <f t="shared" si="1"/>
        <v>7.581967213114754</v>
      </c>
      <c r="J54" s="5">
        <f t="shared" si="2"/>
        <v>-30.706349206349202</v>
      </c>
    </row>
    <row r="55" spans="1:10" ht="15">
      <c r="A55" s="6" t="s">
        <v>46</v>
      </c>
      <c r="B55" s="7">
        <v>329</v>
      </c>
      <c r="C55" s="7">
        <v>0</v>
      </c>
      <c r="D55" s="7">
        <v>329</v>
      </c>
      <c r="E55" s="7">
        <v>594</v>
      </c>
      <c r="F55" s="7">
        <v>0</v>
      </c>
      <c r="G55" s="7">
        <v>594</v>
      </c>
      <c r="H55" s="8">
        <f t="shared" si="0"/>
        <v>80.54711246200608</v>
      </c>
      <c r="I55" s="8">
        <f t="shared" si="1"/>
        <v>0</v>
      </c>
      <c r="J55" s="9">
        <f t="shared" si="2"/>
        <v>80.54711246200608</v>
      </c>
    </row>
    <row r="56" spans="1:10" ht="15">
      <c r="A56" s="10" t="s">
        <v>47</v>
      </c>
      <c r="B56" s="3">
        <v>5664</v>
      </c>
      <c r="C56" s="3">
        <v>9</v>
      </c>
      <c r="D56" s="3">
        <v>5673</v>
      </c>
      <c r="E56" s="3">
        <v>5739</v>
      </c>
      <c r="F56" s="3">
        <v>11</v>
      </c>
      <c r="G56" s="3">
        <v>5750</v>
      </c>
      <c r="H56" s="4">
        <f t="shared" si="0"/>
        <v>1.3241525423728813</v>
      </c>
      <c r="I56" s="4">
        <f t="shared" si="1"/>
        <v>22.22222222222222</v>
      </c>
      <c r="J56" s="5">
        <f t="shared" si="2"/>
        <v>1.3573065397496915</v>
      </c>
    </row>
    <row r="57" spans="1:10" ht="15">
      <c r="A57" s="6" t="s">
        <v>48</v>
      </c>
      <c r="B57" s="7">
        <v>12455</v>
      </c>
      <c r="C57" s="7">
        <v>116</v>
      </c>
      <c r="D57" s="7">
        <v>12571</v>
      </c>
      <c r="E57" s="7">
        <v>11342</v>
      </c>
      <c r="F57" s="7">
        <v>74</v>
      </c>
      <c r="G57" s="7">
        <v>11416</v>
      </c>
      <c r="H57" s="8">
        <f t="shared" si="0"/>
        <v>-8.936170212765958</v>
      </c>
      <c r="I57" s="8">
        <f t="shared" si="1"/>
        <v>-36.206896551724135</v>
      </c>
      <c r="J57" s="9">
        <f t="shared" si="2"/>
        <v>-9.187813220905259</v>
      </c>
    </row>
    <row r="58" spans="1:10" ht="15">
      <c r="A58" s="10" t="s">
        <v>57</v>
      </c>
      <c r="B58" s="3">
        <v>568</v>
      </c>
      <c r="C58" s="3">
        <v>223</v>
      </c>
      <c r="D58" s="3">
        <v>791</v>
      </c>
      <c r="E58" s="3">
        <v>289</v>
      </c>
      <c r="F58" s="3">
        <v>67</v>
      </c>
      <c r="G58" s="3">
        <v>356</v>
      </c>
      <c r="H58" s="4">
        <f t="shared" si="0"/>
        <v>-49.11971830985916</v>
      </c>
      <c r="I58" s="4">
        <f t="shared" si="1"/>
        <v>-69.95515695067265</v>
      </c>
      <c r="J58" s="5">
        <f t="shared" si="2"/>
        <v>-54.9936788874842</v>
      </c>
    </row>
    <row r="59" spans="1:10" ht="15">
      <c r="A59" s="6" t="s">
        <v>58</v>
      </c>
      <c r="B59" s="7">
        <v>460</v>
      </c>
      <c r="C59" s="7">
        <v>91</v>
      </c>
      <c r="D59" s="7">
        <v>551</v>
      </c>
      <c r="E59" s="7">
        <v>208</v>
      </c>
      <c r="F59" s="7">
        <v>68</v>
      </c>
      <c r="G59" s="7">
        <v>276</v>
      </c>
      <c r="H59" s="8">
        <f t="shared" si="0"/>
        <v>-54.78260869565217</v>
      </c>
      <c r="I59" s="8">
        <f t="shared" si="1"/>
        <v>-25.274725274725274</v>
      </c>
      <c r="J59" s="9">
        <f t="shared" si="2"/>
        <v>-49.9092558983666</v>
      </c>
    </row>
    <row r="60" spans="1:11" ht="15">
      <c r="A60" s="11" t="s">
        <v>49</v>
      </c>
      <c r="B60" s="12">
        <f>B61-SUM(B6+B10+B20+B32+B58+B59+B5)</f>
        <v>503944</v>
      </c>
      <c r="C60" s="12">
        <f>C61-SUM(C6+C10+C20+C32+C58+C59+C5)</f>
        <v>342511</v>
      </c>
      <c r="D60" s="12">
        <f>D61-SUM(D6+D10+D20+D32+D58+D59+D5)</f>
        <v>846455</v>
      </c>
      <c r="E60" s="12">
        <f>E61-SUM(E6+E10+E20+E32+E58+E59+E5)</f>
        <v>337449</v>
      </c>
      <c r="F60" s="12">
        <f>F61-SUM(F6+F10+F20+F32+F58+F59+F5)</f>
        <v>99901</v>
      </c>
      <c r="G60" s="12">
        <f>G61-SUM(G6+G10+G20+G32+G58+G59+G5)</f>
        <v>437350</v>
      </c>
      <c r="H60" s="13">
        <f>+_xlfn.IFERROR(((E60-B60)/B60)*100,0)</f>
        <v>-33.038393154794974</v>
      </c>
      <c r="I60" s="13">
        <f t="shared" si="1"/>
        <v>-70.83276157554064</v>
      </c>
      <c r="J60" s="35">
        <f t="shared" si="2"/>
        <v>-48.331571081746816</v>
      </c>
      <c r="K60" s="37"/>
    </row>
    <row r="61" spans="1:10" ht="15">
      <c r="A61" s="14" t="s">
        <v>50</v>
      </c>
      <c r="B61" s="15">
        <f>SUM(B4:B59)</f>
        <v>709444</v>
      </c>
      <c r="C61" s="15">
        <f>SUM(C4:C59)</f>
        <v>626476</v>
      </c>
      <c r="D61" s="15">
        <f>SUM(D4:D59)</f>
        <v>1335920</v>
      </c>
      <c r="E61" s="15">
        <f>SUM(E4:E59)</f>
        <v>482249</v>
      </c>
      <c r="F61" s="15">
        <f>SUM(F4:F59)</f>
        <v>239835</v>
      </c>
      <c r="G61" s="15">
        <f>SUM(G4:G59)</f>
        <v>722084</v>
      </c>
      <c r="H61" s="16">
        <f>+_xlfn.IFERROR(((E61-B61)/B61)*100,0)</f>
        <v>-32.02437401683572</v>
      </c>
      <c r="I61" s="16">
        <f t="shared" si="1"/>
        <v>-61.716809582489994</v>
      </c>
      <c r="J61" s="17">
        <f t="shared" si="2"/>
        <v>-45.948559793999635</v>
      </c>
    </row>
    <row r="62" spans="1:10" ht="15.75" thickBot="1">
      <c r="A62" s="18" t="s">
        <v>51</v>
      </c>
      <c r="B62" s="19"/>
      <c r="C62" s="19"/>
      <c r="D62" s="19">
        <v>401385</v>
      </c>
      <c r="E62" s="19"/>
      <c r="F62" s="19"/>
      <c r="G62" s="19">
        <v>171275</v>
      </c>
      <c r="H62" s="57">
        <f>+_xlfn.IFERROR(((G62-D62)/D62)*100,0)</f>
        <v>-57.32899834323655</v>
      </c>
      <c r="I62" s="57"/>
      <c r="J62" s="58"/>
    </row>
    <row r="63" spans="1:10" ht="15">
      <c r="A63" s="14" t="s">
        <v>52</v>
      </c>
      <c r="B63" s="34"/>
      <c r="C63" s="34"/>
      <c r="D63" s="34">
        <f>+D61+D62</f>
        <v>1737305</v>
      </c>
      <c r="E63" s="34"/>
      <c r="F63" s="34"/>
      <c r="G63" s="34">
        <f>+G61+G62</f>
        <v>893359</v>
      </c>
      <c r="H63" s="59">
        <f>+_xlfn.IFERROR(((G63-D63)/D63)*100,0)</f>
        <v>-48.57788356103275</v>
      </c>
      <c r="I63" s="59"/>
      <c r="J63" s="60"/>
    </row>
    <row r="64" spans="1:10" ht="15">
      <c r="A64" s="42"/>
      <c r="B64" s="43"/>
      <c r="C64" s="43"/>
      <c r="D64" s="43"/>
      <c r="E64" s="43"/>
      <c r="F64" s="43"/>
      <c r="G64" s="43"/>
      <c r="H64" s="43"/>
      <c r="I64" s="43"/>
      <c r="J64" s="44"/>
    </row>
    <row r="65" spans="1:10" ht="15.75" thickBot="1">
      <c r="A65" s="45"/>
      <c r="B65" s="46"/>
      <c r="C65" s="46"/>
      <c r="D65" s="46"/>
      <c r="E65" s="46"/>
      <c r="F65" s="46"/>
      <c r="G65" s="46"/>
      <c r="H65" s="46"/>
      <c r="I65" s="46"/>
      <c r="J65" s="47"/>
    </row>
    <row r="66" spans="1:10" ht="48.75" customHeight="1">
      <c r="A66" s="48" t="s">
        <v>72</v>
      </c>
      <c r="B66" s="48"/>
      <c r="C66" s="48"/>
      <c r="D66" s="48"/>
      <c r="E66" s="48"/>
      <c r="F66" s="48"/>
      <c r="G66" s="48"/>
      <c r="H66" s="48"/>
      <c r="I66" s="48"/>
      <c r="J66" s="48"/>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25">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49" t="s">
        <v>64</v>
      </c>
      <c r="B1" s="50"/>
      <c r="C1" s="50"/>
      <c r="D1" s="50"/>
      <c r="E1" s="50"/>
      <c r="F1" s="50"/>
      <c r="G1" s="50"/>
      <c r="H1" s="50"/>
      <c r="I1" s="50"/>
      <c r="J1" s="51"/>
    </row>
    <row r="2" spans="1:10" ht="27"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27766</v>
      </c>
      <c r="C4" s="3">
        <v>89485</v>
      </c>
      <c r="D4" s="3">
        <v>117251</v>
      </c>
      <c r="E4" s="3">
        <v>211</v>
      </c>
      <c r="F4" s="3">
        <v>16705</v>
      </c>
      <c r="G4" s="3">
        <v>16916</v>
      </c>
      <c r="H4" s="4">
        <f>+_xlfn.IFERROR(((E4-B4)/B4)*100,)</f>
        <v>-99.24007779298422</v>
      </c>
      <c r="I4" s="4">
        <f>+_xlfn.IFERROR(((F4-C4)/C4)*100,)</f>
        <v>-81.33206682684249</v>
      </c>
      <c r="J4" s="5">
        <f>+_xlfn.IFERROR(((G4-D4)/D4)*100,)</f>
        <v>-85.57283093534383</v>
      </c>
    </row>
    <row r="5" spans="1:10" ht="15">
      <c r="A5" s="6" t="s">
        <v>69</v>
      </c>
      <c r="B5" s="7">
        <v>64054</v>
      </c>
      <c r="C5" s="7">
        <v>193688</v>
      </c>
      <c r="D5" s="7">
        <v>257742</v>
      </c>
      <c r="E5" s="7">
        <v>49294</v>
      </c>
      <c r="F5" s="7">
        <v>101541</v>
      </c>
      <c r="G5" s="7">
        <v>150835</v>
      </c>
      <c r="H5" s="8">
        <f>+_xlfn.IFERROR(((E5-B5)/B5)*100,)</f>
        <v>-23.043057420301622</v>
      </c>
      <c r="I5" s="8">
        <f>+_xlfn.IFERROR(((F5-C5)/C5)*100,)</f>
        <v>-47.574965924579736</v>
      </c>
      <c r="J5" s="9">
        <f>+_xlfn.IFERROR(((G5-D5)/D5)*100,)</f>
        <v>-41.47830000543179</v>
      </c>
    </row>
    <row r="6" spans="1:10" ht="15">
      <c r="A6" s="10" t="s">
        <v>53</v>
      </c>
      <c r="B6" s="3">
        <v>110876</v>
      </c>
      <c r="C6" s="3">
        <v>82048</v>
      </c>
      <c r="D6" s="3">
        <v>192924</v>
      </c>
      <c r="E6" s="3">
        <v>67751</v>
      </c>
      <c r="F6" s="3">
        <v>33728</v>
      </c>
      <c r="G6" s="3">
        <v>101479</v>
      </c>
      <c r="H6" s="4">
        <f aca="true" t="shared" si="0" ref="H6:H59">+_xlfn.IFERROR(((E6-B6)/B6)*100,)</f>
        <v>-38.894801399761896</v>
      </c>
      <c r="I6" s="4">
        <f aca="true" t="shared" si="1" ref="I6:I59">+_xlfn.IFERROR(((F6-C6)/C6)*100,)</f>
        <v>-58.892355694227774</v>
      </c>
      <c r="J6" s="5">
        <f aca="true" t="shared" si="2" ref="J6:J59">+_xlfn.IFERROR(((G6-D6)/D6)*100,)</f>
        <v>-47.39949410130414</v>
      </c>
    </row>
    <row r="7" spans="1:10" ht="15">
      <c r="A7" s="6" t="s">
        <v>6</v>
      </c>
      <c r="B7" s="7">
        <v>61264</v>
      </c>
      <c r="C7" s="7">
        <v>15479</v>
      </c>
      <c r="D7" s="7">
        <v>76743</v>
      </c>
      <c r="E7" s="7">
        <v>27900</v>
      </c>
      <c r="F7" s="7">
        <v>6086</v>
      </c>
      <c r="G7" s="7">
        <v>33986</v>
      </c>
      <c r="H7" s="8">
        <f t="shared" si="0"/>
        <v>-54.459388874379734</v>
      </c>
      <c r="I7" s="8">
        <f t="shared" si="1"/>
        <v>-60.68221461334712</v>
      </c>
      <c r="J7" s="9">
        <f t="shared" si="2"/>
        <v>-55.71452770936764</v>
      </c>
    </row>
    <row r="8" spans="1:10" ht="15">
      <c r="A8" s="10" t="s">
        <v>7</v>
      </c>
      <c r="B8" s="3">
        <v>45158</v>
      </c>
      <c r="C8" s="3">
        <v>20268</v>
      </c>
      <c r="D8" s="3">
        <v>65426</v>
      </c>
      <c r="E8" s="3">
        <v>26559</v>
      </c>
      <c r="F8" s="3">
        <v>8312</v>
      </c>
      <c r="G8" s="3">
        <v>34871</v>
      </c>
      <c r="H8" s="4">
        <f t="shared" si="0"/>
        <v>-41.18650073076753</v>
      </c>
      <c r="I8" s="4">
        <f t="shared" si="1"/>
        <v>-58.98954016183146</v>
      </c>
      <c r="J8" s="5">
        <f t="shared" si="2"/>
        <v>-46.70161709412161</v>
      </c>
    </row>
    <row r="9" spans="1:10" ht="15">
      <c r="A9" s="6" t="s">
        <v>8</v>
      </c>
      <c r="B9" s="7">
        <v>36582</v>
      </c>
      <c r="C9" s="7">
        <v>146426</v>
      </c>
      <c r="D9" s="7">
        <v>183008</v>
      </c>
      <c r="E9" s="7">
        <v>19052</v>
      </c>
      <c r="F9" s="7">
        <v>36773</v>
      </c>
      <c r="G9" s="7">
        <v>55825</v>
      </c>
      <c r="H9" s="8">
        <f t="shared" si="0"/>
        <v>-47.9197419495927</v>
      </c>
      <c r="I9" s="8">
        <f t="shared" si="1"/>
        <v>-74.88629068608034</v>
      </c>
      <c r="J9" s="9">
        <f t="shared" si="2"/>
        <v>-69.49586903304773</v>
      </c>
    </row>
    <row r="10" spans="1:10" ht="15">
      <c r="A10" s="10" t="s">
        <v>54</v>
      </c>
      <c r="B10" s="3">
        <v>3015</v>
      </c>
      <c r="C10" s="3">
        <v>3560</v>
      </c>
      <c r="D10" s="3">
        <v>6575</v>
      </c>
      <c r="E10" s="3">
        <v>1527</v>
      </c>
      <c r="F10" s="3">
        <v>411</v>
      </c>
      <c r="G10" s="3">
        <v>1938</v>
      </c>
      <c r="H10" s="4">
        <f t="shared" si="0"/>
        <v>-49.353233830845774</v>
      </c>
      <c r="I10" s="4">
        <f t="shared" si="1"/>
        <v>-88.45505617977528</v>
      </c>
      <c r="J10" s="5">
        <f t="shared" si="2"/>
        <v>-70.52471482889734</v>
      </c>
    </row>
    <row r="11" spans="1:10" ht="15">
      <c r="A11" s="6" t="s">
        <v>9</v>
      </c>
      <c r="B11" s="7">
        <v>9465</v>
      </c>
      <c r="C11" s="7">
        <v>17946</v>
      </c>
      <c r="D11" s="7">
        <v>27411</v>
      </c>
      <c r="E11" s="7">
        <v>5482</v>
      </c>
      <c r="F11" s="7">
        <v>6469</v>
      </c>
      <c r="G11" s="7">
        <v>11951</v>
      </c>
      <c r="H11" s="8">
        <f t="shared" si="0"/>
        <v>-42.08135235076598</v>
      </c>
      <c r="I11" s="8">
        <f t="shared" si="1"/>
        <v>-63.952970021174636</v>
      </c>
      <c r="J11" s="9">
        <f t="shared" si="2"/>
        <v>-56.400715041406734</v>
      </c>
    </row>
    <row r="12" spans="1:10" ht="15">
      <c r="A12" s="10" t="s">
        <v>10</v>
      </c>
      <c r="B12" s="3">
        <v>15320</v>
      </c>
      <c r="C12" s="3">
        <v>10991</v>
      </c>
      <c r="D12" s="3">
        <v>26311</v>
      </c>
      <c r="E12" s="3">
        <v>6812</v>
      </c>
      <c r="F12" s="3">
        <v>2896</v>
      </c>
      <c r="G12" s="3">
        <v>9708</v>
      </c>
      <c r="H12" s="4">
        <f t="shared" si="0"/>
        <v>-55.53524804177545</v>
      </c>
      <c r="I12" s="4">
        <f t="shared" si="1"/>
        <v>-73.65116913838595</v>
      </c>
      <c r="J12" s="5">
        <f t="shared" si="2"/>
        <v>-63.10288472501996</v>
      </c>
    </row>
    <row r="13" spans="1:10" ht="15">
      <c r="A13" s="6" t="s">
        <v>11</v>
      </c>
      <c r="B13" s="7">
        <v>21440</v>
      </c>
      <c r="C13" s="7">
        <v>5311</v>
      </c>
      <c r="D13" s="7">
        <v>26751</v>
      </c>
      <c r="E13" s="7">
        <v>13268</v>
      </c>
      <c r="F13" s="7">
        <v>1827</v>
      </c>
      <c r="G13" s="7">
        <v>15095</v>
      </c>
      <c r="H13" s="8">
        <f t="shared" si="0"/>
        <v>-38.115671641791046</v>
      </c>
      <c r="I13" s="8">
        <f t="shared" si="1"/>
        <v>-65.59969873846732</v>
      </c>
      <c r="J13" s="9">
        <f t="shared" si="2"/>
        <v>-43.57220290830249</v>
      </c>
    </row>
    <row r="14" spans="1:10" ht="15">
      <c r="A14" s="10" t="s">
        <v>12</v>
      </c>
      <c r="B14" s="3">
        <v>17057</v>
      </c>
      <c r="C14" s="3">
        <v>2958</v>
      </c>
      <c r="D14" s="3">
        <v>20015</v>
      </c>
      <c r="E14" s="3">
        <v>10574</v>
      </c>
      <c r="F14" s="3">
        <v>551</v>
      </c>
      <c r="G14" s="3">
        <v>11125</v>
      </c>
      <c r="H14" s="4">
        <f t="shared" si="0"/>
        <v>-38.00785601219441</v>
      </c>
      <c r="I14" s="4">
        <f t="shared" si="1"/>
        <v>-81.37254901960785</v>
      </c>
      <c r="J14" s="5">
        <f t="shared" si="2"/>
        <v>-44.416687484386706</v>
      </c>
    </row>
    <row r="15" spans="1:10" ht="15">
      <c r="A15" s="6" t="s">
        <v>13</v>
      </c>
      <c r="B15" s="7">
        <v>5004</v>
      </c>
      <c r="C15" s="7">
        <v>68</v>
      </c>
      <c r="D15" s="7">
        <v>5072</v>
      </c>
      <c r="E15" s="7">
        <v>3101</v>
      </c>
      <c r="F15" s="7">
        <v>15</v>
      </c>
      <c r="G15" s="7">
        <v>3116</v>
      </c>
      <c r="H15" s="8">
        <f t="shared" si="0"/>
        <v>-38.029576338928855</v>
      </c>
      <c r="I15" s="8">
        <f t="shared" si="1"/>
        <v>-77.94117647058823</v>
      </c>
      <c r="J15" s="9">
        <f t="shared" si="2"/>
        <v>-38.564668769716086</v>
      </c>
    </row>
    <row r="16" spans="1:10" ht="15">
      <c r="A16" s="10" t="s">
        <v>14</v>
      </c>
      <c r="B16" s="3">
        <v>11051</v>
      </c>
      <c r="C16" s="3">
        <v>2172</v>
      </c>
      <c r="D16" s="3">
        <v>13223</v>
      </c>
      <c r="E16" s="3">
        <v>7728</v>
      </c>
      <c r="F16" s="3">
        <v>960</v>
      </c>
      <c r="G16" s="3">
        <v>8688</v>
      </c>
      <c r="H16" s="4">
        <f t="shared" si="0"/>
        <v>-30.069676952312008</v>
      </c>
      <c r="I16" s="4">
        <f t="shared" si="1"/>
        <v>-55.80110497237569</v>
      </c>
      <c r="J16" s="5">
        <f t="shared" si="2"/>
        <v>-34.29630189820767</v>
      </c>
    </row>
    <row r="17" spans="1:10" ht="15">
      <c r="A17" s="6" t="s">
        <v>15</v>
      </c>
      <c r="B17" s="7">
        <v>1330</v>
      </c>
      <c r="C17" s="7">
        <v>13</v>
      </c>
      <c r="D17" s="7">
        <v>1343</v>
      </c>
      <c r="E17" s="7">
        <v>809</v>
      </c>
      <c r="F17" s="7">
        <v>10</v>
      </c>
      <c r="G17" s="7">
        <v>819</v>
      </c>
      <c r="H17" s="8">
        <f t="shared" si="0"/>
        <v>-39.17293233082707</v>
      </c>
      <c r="I17" s="8">
        <f t="shared" si="1"/>
        <v>-23.076923076923077</v>
      </c>
      <c r="J17" s="9">
        <f t="shared" si="2"/>
        <v>-39.01712583767684</v>
      </c>
    </row>
    <row r="18" spans="1:10" ht="15">
      <c r="A18" s="10" t="s">
        <v>16</v>
      </c>
      <c r="B18" s="3">
        <v>1725</v>
      </c>
      <c r="C18" s="3">
        <v>0</v>
      </c>
      <c r="D18" s="3">
        <v>1725</v>
      </c>
      <c r="E18" s="3">
        <v>1221</v>
      </c>
      <c r="F18" s="3">
        <v>2</v>
      </c>
      <c r="G18" s="3">
        <v>1223</v>
      </c>
      <c r="H18" s="4">
        <f t="shared" si="0"/>
        <v>-29.217391304347828</v>
      </c>
      <c r="I18" s="4">
        <f t="shared" si="1"/>
        <v>0</v>
      </c>
      <c r="J18" s="5">
        <f t="shared" si="2"/>
        <v>-29.101449275362317</v>
      </c>
    </row>
    <row r="19" spans="1:10" ht="15">
      <c r="A19" s="6" t="s">
        <v>17</v>
      </c>
      <c r="B19" s="7">
        <v>911</v>
      </c>
      <c r="C19" s="7">
        <v>38</v>
      </c>
      <c r="D19" s="7">
        <v>949</v>
      </c>
      <c r="E19" s="7">
        <v>619</v>
      </c>
      <c r="F19" s="7">
        <v>24</v>
      </c>
      <c r="G19" s="7">
        <v>643</v>
      </c>
      <c r="H19" s="8">
        <f t="shared" si="0"/>
        <v>-32.05268935236004</v>
      </c>
      <c r="I19" s="8">
        <f t="shared" si="1"/>
        <v>-36.84210526315789</v>
      </c>
      <c r="J19" s="9">
        <f t="shared" si="2"/>
        <v>-32.24446786090622</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2126</v>
      </c>
      <c r="C21" s="7">
        <v>34</v>
      </c>
      <c r="D21" s="7">
        <v>2160</v>
      </c>
      <c r="E21" s="7">
        <v>1233</v>
      </c>
      <c r="F21" s="7">
        <v>56</v>
      </c>
      <c r="G21" s="7">
        <v>1289</v>
      </c>
      <c r="H21" s="8">
        <f t="shared" si="0"/>
        <v>-42.00376293508937</v>
      </c>
      <c r="I21" s="8">
        <f t="shared" si="1"/>
        <v>64.70588235294117</v>
      </c>
      <c r="J21" s="9">
        <f t="shared" si="2"/>
        <v>-40.324074074074076</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2588</v>
      </c>
      <c r="C23" s="7">
        <v>7</v>
      </c>
      <c r="D23" s="7">
        <v>2595</v>
      </c>
      <c r="E23" s="7">
        <v>2063</v>
      </c>
      <c r="F23" s="7">
        <v>7</v>
      </c>
      <c r="G23" s="7">
        <v>2070</v>
      </c>
      <c r="H23" s="8">
        <f t="shared" si="0"/>
        <v>-20.28593508500773</v>
      </c>
      <c r="I23" s="8">
        <f t="shared" si="1"/>
        <v>0</v>
      </c>
      <c r="J23" s="9">
        <f t="shared" si="2"/>
        <v>-20.23121387283237</v>
      </c>
    </row>
    <row r="24" spans="1:10" ht="15">
      <c r="A24" s="10" t="s">
        <v>21</v>
      </c>
      <c r="B24" s="3">
        <v>1147</v>
      </c>
      <c r="C24" s="3">
        <v>4</v>
      </c>
      <c r="D24" s="3">
        <v>1151</v>
      </c>
      <c r="E24" s="3">
        <v>838</v>
      </c>
      <c r="F24" s="3">
        <v>0</v>
      </c>
      <c r="G24" s="3">
        <v>838</v>
      </c>
      <c r="H24" s="4">
        <f t="shared" si="0"/>
        <v>-26.939843068875323</v>
      </c>
      <c r="I24" s="4">
        <f t="shared" si="1"/>
        <v>-100</v>
      </c>
      <c r="J24" s="5">
        <f t="shared" si="2"/>
        <v>-27.19374456993918</v>
      </c>
    </row>
    <row r="25" spans="1:10" ht="15">
      <c r="A25" s="6" t="s">
        <v>22</v>
      </c>
      <c r="B25" s="7">
        <v>1499</v>
      </c>
      <c r="C25" s="7">
        <v>89</v>
      </c>
      <c r="D25" s="7">
        <v>1588</v>
      </c>
      <c r="E25" s="7">
        <v>488</v>
      </c>
      <c r="F25" s="7">
        <v>69</v>
      </c>
      <c r="G25" s="7">
        <v>557</v>
      </c>
      <c r="H25" s="8">
        <f t="shared" si="0"/>
        <v>-67.44496330887259</v>
      </c>
      <c r="I25" s="8">
        <f t="shared" si="1"/>
        <v>-22.47191011235955</v>
      </c>
      <c r="J25" s="9">
        <f t="shared" si="2"/>
        <v>-64.92443324937027</v>
      </c>
    </row>
    <row r="26" spans="1:10" ht="15">
      <c r="A26" s="10" t="s">
        <v>23</v>
      </c>
      <c r="B26" s="3">
        <v>794</v>
      </c>
      <c r="C26" s="3">
        <v>27</v>
      </c>
      <c r="D26" s="3">
        <v>821</v>
      </c>
      <c r="E26" s="3">
        <v>538</v>
      </c>
      <c r="F26" s="3">
        <v>8</v>
      </c>
      <c r="G26" s="3">
        <v>546</v>
      </c>
      <c r="H26" s="4">
        <f t="shared" si="0"/>
        <v>-32.241813602015114</v>
      </c>
      <c r="I26" s="4">
        <f t="shared" si="1"/>
        <v>-70.37037037037037</v>
      </c>
      <c r="J26" s="5">
        <f t="shared" si="2"/>
        <v>-33.49573690621194</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3054</v>
      </c>
      <c r="C28" s="3">
        <v>589</v>
      </c>
      <c r="D28" s="3">
        <v>3643</v>
      </c>
      <c r="E28" s="3">
        <v>1705</v>
      </c>
      <c r="F28" s="3">
        <v>49</v>
      </c>
      <c r="G28" s="3">
        <v>1754</v>
      </c>
      <c r="H28" s="4">
        <f t="shared" si="0"/>
        <v>-44.171578258022265</v>
      </c>
      <c r="I28" s="4">
        <f t="shared" si="1"/>
        <v>-91.68081494057725</v>
      </c>
      <c r="J28" s="5">
        <f t="shared" si="2"/>
        <v>-51.85286851496019</v>
      </c>
    </row>
    <row r="29" spans="1:10" ht="15">
      <c r="A29" s="6" t="s">
        <v>26</v>
      </c>
      <c r="B29" s="7">
        <v>8528</v>
      </c>
      <c r="C29" s="7">
        <v>537</v>
      </c>
      <c r="D29" s="7">
        <v>9065</v>
      </c>
      <c r="E29" s="7">
        <v>6081</v>
      </c>
      <c r="F29" s="7">
        <v>212</v>
      </c>
      <c r="G29" s="7">
        <v>6293</v>
      </c>
      <c r="H29" s="8">
        <f t="shared" si="0"/>
        <v>-28.6937148217636</v>
      </c>
      <c r="I29" s="8">
        <f t="shared" si="1"/>
        <v>-60.52141527001862</v>
      </c>
      <c r="J29" s="9">
        <f t="shared" si="2"/>
        <v>-30.57915057915058</v>
      </c>
    </row>
    <row r="30" spans="1:10" ht="15">
      <c r="A30" s="10" t="s">
        <v>27</v>
      </c>
      <c r="B30" s="3">
        <v>4472</v>
      </c>
      <c r="C30" s="3">
        <v>246</v>
      </c>
      <c r="D30" s="3">
        <v>4718</v>
      </c>
      <c r="E30" s="3">
        <v>3077</v>
      </c>
      <c r="F30" s="3">
        <v>220</v>
      </c>
      <c r="G30" s="3">
        <v>3297</v>
      </c>
      <c r="H30" s="4">
        <f t="shared" si="0"/>
        <v>-31.194096601073344</v>
      </c>
      <c r="I30" s="4">
        <f t="shared" si="1"/>
        <v>-10.569105691056912</v>
      </c>
      <c r="J30" s="5">
        <f t="shared" si="2"/>
        <v>-30.118694362017806</v>
      </c>
    </row>
    <row r="31" spans="1:10" ht="15">
      <c r="A31" s="6" t="s">
        <v>28</v>
      </c>
      <c r="B31" s="7">
        <v>2226</v>
      </c>
      <c r="C31" s="7">
        <v>8</v>
      </c>
      <c r="D31" s="7">
        <v>2234</v>
      </c>
      <c r="E31" s="7">
        <v>1473</v>
      </c>
      <c r="F31" s="7">
        <v>3</v>
      </c>
      <c r="G31" s="7">
        <v>1476</v>
      </c>
      <c r="H31" s="8">
        <f t="shared" si="0"/>
        <v>-33.82749326145553</v>
      </c>
      <c r="I31" s="8">
        <f t="shared" si="1"/>
        <v>-62.5</v>
      </c>
      <c r="J31" s="9">
        <f t="shared" si="2"/>
        <v>-33.930170098478065</v>
      </c>
    </row>
    <row r="32" spans="1:10" ht="15">
      <c r="A32" s="10" t="s">
        <v>56</v>
      </c>
      <c r="B32" s="3">
        <v>5</v>
      </c>
      <c r="C32" s="3">
        <v>520</v>
      </c>
      <c r="D32" s="3">
        <v>525</v>
      </c>
      <c r="E32" s="3">
        <v>2</v>
      </c>
      <c r="F32" s="3">
        <v>389</v>
      </c>
      <c r="G32" s="3">
        <v>391</v>
      </c>
      <c r="H32" s="4">
        <f t="shared" si="0"/>
        <v>-60</v>
      </c>
      <c r="I32" s="4">
        <f t="shared" si="1"/>
        <v>-25.192307692307693</v>
      </c>
      <c r="J32" s="5">
        <f t="shared" si="2"/>
        <v>-25.523809523809526</v>
      </c>
    </row>
    <row r="33" spans="1:10" ht="15">
      <c r="A33" s="6" t="s">
        <v>68</v>
      </c>
      <c r="B33" s="7">
        <v>1040</v>
      </c>
      <c r="C33" s="7">
        <v>0</v>
      </c>
      <c r="D33" s="7">
        <v>1040</v>
      </c>
      <c r="E33" s="7">
        <v>686</v>
      </c>
      <c r="F33" s="7">
        <v>0</v>
      </c>
      <c r="G33" s="7">
        <v>686</v>
      </c>
      <c r="H33" s="8">
        <f t="shared" si="0"/>
        <v>-34.03846153846154</v>
      </c>
      <c r="I33" s="8">
        <f t="shared" si="1"/>
        <v>0</v>
      </c>
      <c r="J33" s="9">
        <f t="shared" si="2"/>
        <v>-34.03846153846154</v>
      </c>
    </row>
    <row r="34" spans="1:10" ht="15">
      <c r="A34" s="10" t="s">
        <v>29</v>
      </c>
      <c r="B34" s="3">
        <v>5000</v>
      </c>
      <c r="C34" s="3">
        <v>1777</v>
      </c>
      <c r="D34" s="3">
        <v>6777</v>
      </c>
      <c r="E34" s="3">
        <v>3919</v>
      </c>
      <c r="F34" s="3">
        <v>501</v>
      </c>
      <c r="G34" s="3">
        <v>4420</v>
      </c>
      <c r="H34" s="4">
        <f t="shared" si="0"/>
        <v>-21.62</v>
      </c>
      <c r="I34" s="4">
        <f t="shared" si="1"/>
        <v>-71.80641530669668</v>
      </c>
      <c r="J34" s="5">
        <f t="shared" si="2"/>
        <v>-34.77940091485908</v>
      </c>
    </row>
    <row r="35" spans="1:10" ht="15">
      <c r="A35" s="6" t="s">
        <v>67</v>
      </c>
      <c r="B35" s="7">
        <v>1386</v>
      </c>
      <c r="C35" s="7">
        <v>10</v>
      </c>
      <c r="D35" s="7">
        <v>1396</v>
      </c>
      <c r="E35" s="7">
        <v>743</v>
      </c>
      <c r="F35" s="7">
        <v>2</v>
      </c>
      <c r="G35" s="7">
        <v>745</v>
      </c>
      <c r="H35" s="8">
        <f t="shared" si="0"/>
        <v>-46.39249639249639</v>
      </c>
      <c r="I35" s="8">
        <f t="shared" si="1"/>
        <v>-80</v>
      </c>
      <c r="J35" s="9">
        <f t="shared" si="2"/>
        <v>-46.63323782234957</v>
      </c>
    </row>
    <row r="36" spans="1:10" ht="15">
      <c r="A36" s="10" t="s">
        <v>30</v>
      </c>
      <c r="B36" s="3">
        <v>516</v>
      </c>
      <c r="C36" s="3">
        <v>312</v>
      </c>
      <c r="D36" s="3">
        <v>828</v>
      </c>
      <c r="E36" s="3">
        <v>321</v>
      </c>
      <c r="F36" s="3">
        <v>37</v>
      </c>
      <c r="G36" s="3">
        <v>358</v>
      </c>
      <c r="H36" s="4">
        <f t="shared" si="0"/>
        <v>-37.7906976744186</v>
      </c>
      <c r="I36" s="4">
        <f t="shared" si="1"/>
        <v>-88.14102564102564</v>
      </c>
      <c r="J36" s="5">
        <f t="shared" si="2"/>
        <v>-56.763285024154584</v>
      </c>
    </row>
    <row r="37" spans="1:10" ht="15">
      <c r="A37" s="6" t="s">
        <v>31</v>
      </c>
      <c r="B37" s="7">
        <v>1594</v>
      </c>
      <c r="C37" s="7">
        <v>4</v>
      </c>
      <c r="D37" s="7">
        <v>1598</v>
      </c>
      <c r="E37" s="7">
        <v>1008</v>
      </c>
      <c r="F37" s="7">
        <v>5</v>
      </c>
      <c r="G37" s="7">
        <v>1013</v>
      </c>
      <c r="H37" s="8">
        <f t="shared" si="0"/>
        <v>-36.762860727728985</v>
      </c>
      <c r="I37" s="8">
        <f t="shared" si="1"/>
        <v>25</v>
      </c>
      <c r="J37" s="9">
        <f t="shared" si="2"/>
        <v>-36.60826032540676</v>
      </c>
    </row>
    <row r="38" spans="1:10" ht="15">
      <c r="A38" s="10" t="s">
        <v>32</v>
      </c>
      <c r="B38" s="3">
        <v>2600</v>
      </c>
      <c r="C38" s="3">
        <v>1</v>
      </c>
      <c r="D38" s="3">
        <v>2601</v>
      </c>
      <c r="E38" s="3">
        <v>2188</v>
      </c>
      <c r="F38" s="3">
        <v>0</v>
      </c>
      <c r="G38" s="3">
        <v>2188</v>
      </c>
      <c r="H38" s="4">
        <f t="shared" si="0"/>
        <v>-15.846153846153847</v>
      </c>
      <c r="I38" s="4">
        <f t="shared" si="1"/>
        <v>-100</v>
      </c>
      <c r="J38" s="5">
        <f t="shared" si="2"/>
        <v>-15.878508266051519</v>
      </c>
    </row>
    <row r="39" spans="1:10" ht="15">
      <c r="A39" s="6" t="s">
        <v>33</v>
      </c>
      <c r="B39" s="7">
        <v>434</v>
      </c>
      <c r="C39" s="7">
        <v>19</v>
      </c>
      <c r="D39" s="7">
        <v>453</v>
      </c>
      <c r="E39" s="7">
        <v>207</v>
      </c>
      <c r="F39" s="7">
        <v>10</v>
      </c>
      <c r="G39" s="7">
        <v>217</v>
      </c>
      <c r="H39" s="8">
        <f t="shared" si="0"/>
        <v>-52.30414746543779</v>
      </c>
      <c r="I39" s="8">
        <f t="shared" si="1"/>
        <v>-47.368421052631575</v>
      </c>
      <c r="J39" s="9">
        <f t="shared" si="2"/>
        <v>-52.09713024282561</v>
      </c>
    </row>
    <row r="40" spans="1:10" ht="15">
      <c r="A40" s="10" t="s">
        <v>34</v>
      </c>
      <c r="B40" s="3">
        <v>10091</v>
      </c>
      <c r="C40" s="3">
        <v>2045</v>
      </c>
      <c r="D40" s="3">
        <v>12136</v>
      </c>
      <c r="E40" s="3">
        <v>5948</v>
      </c>
      <c r="F40" s="3">
        <v>1585</v>
      </c>
      <c r="G40" s="3">
        <v>7533</v>
      </c>
      <c r="H40" s="4">
        <f t="shared" si="0"/>
        <v>-41.056386879397486</v>
      </c>
      <c r="I40" s="4">
        <f t="shared" si="1"/>
        <v>-22.493887530562347</v>
      </c>
      <c r="J40" s="5">
        <f t="shared" si="2"/>
        <v>-37.928477257745556</v>
      </c>
    </row>
    <row r="41" spans="1:10" ht="15">
      <c r="A41" s="6" t="s">
        <v>35</v>
      </c>
      <c r="B41" s="7">
        <v>265</v>
      </c>
      <c r="C41" s="7">
        <v>34</v>
      </c>
      <c r="D41" s="7">
        <v>299</v>
      </c>
      <c r="E41" s="7">
        <v>77</v>
      </c>
      <c r="F41" s="7">
        <v>6</v>
      </c>
      <c r="G41" s="7">
        <v>83</v>
      </c>
      <c r="H41" s="8">
        <f t="shared" si="0"/>
        <v>-70.94339622641509</v>
      </c>
      <c r="I41" s="8">
        <f t="shared" si="1"/>
        <v>-82.35294117647058</v>
      </c>
      <c r="J41" s="9">
        <f t="shared" si="2"/>
        <v>-72.24080267558529</v>
      </c>
    </row>
    <row r="42" spans="1:10" ht="15">
      <c r="A42" s="10" t="s">
        <v>36</v>
      </c>
      <c r="B42" s="3">
        <v>4860</v>
      </c>
      <c r="C42" s="3">
        <v>799</v>
      </c>
      <c r="D42" s="3">
        <v>5659</v>
      </c>
      <c r="E42" s="3">
        <v>2797</v>
      </c>
      <c r="F42" s="3">
        <v>466</v>
      </c>
      <c r="G42" s="3">
        <v>3263</v>
      </c>
      <c r="H42" s="4">
        <f t="shared" si="0"/>
        <v>-42.44855967078189</v>
      </c>
      <c r="I42" s="4">
        <f t="shared" si="1"/>
        <v>-41.677096370463076</v>
      </c>
      <c r="J42" s="5">
        <f t="shared" si="2"/>
        <v>-42.339635978088005</v>
      </c>
    </row>
    <row r="43" spans="1:10" ht="15">
      <c r="A43" s="6" t="s">
        <v>37</v>
      </c>
      <c r="B43" s="7">
        <v>3738</v>
      </c>
      <c r="C43" s="7">
        <v>67</v>
      </c>
      <c r="D43" s="7">
        <v>3805</v>
      </c>
      <c r="E43" s="7">
        <v>2899</v>
      </c>
      <c r="F43" s="7">
        <v>40</v>
      </c>
      <c r="G43" s="7">
        <v>2939</v>
      </c>
      <c r="H43" s="8">
        <f t="shared" si="0"/>
        <v>-22.445157838416264</v>
      </c>
      <c r="I43" s="8">
        <f t="shared" si="1"/>
        <v>-40.298507462686565</v>
      </c>
      <c r="J43" s="9">
        <f t="shared" si="2"/>
        <v>-22.75952693823916</v>
      </c>
    </row>
    <row r="44" spans="1:10" ht="15">
      <c r="A44" s="10" t="s">
        <v>38</v>
      </c>
      <c r="B44" s="3">
        <v>2796</v>
      </c>
      <c r="C44" s="3">
        <v>17</v>
      </c>
      <c r="D44" s="3">
        <v>2813</v>
      </c>
      <c r="E44" s="3">
        <v>2194</v>
      </c>
      <c r="F44" s="3">
        <v>3</v>
      </c>
      <c r="G44" s="3">
        <v>2197</v>
      </c>
      <c r="H44" s="4">
        <f t="shared" si="0"/>
        <v>-21.530758226037197</v>
      </c>
      <c r="I44" s="4">
        <f t="shared" si="1"/>
        <v>-82.35294117647058</v>
      </c>
      <c r="J44" s="5">
        <f t="shared" si="2"/>
        <v>-21.898329185922503</v>
      </c>
    </row>
    <row r="45" spans="1:10" ht="15">
      <c r="A45" s="6" t="s">
        <v>70</v>
      </c>
      <c r="B45" s="7">
        <v>1951</v>
      </c>
      <c r="C45" s="7">
        <v>12</v>
      </c>
      <c r="D45" s="7">
        <v>1963</v>
      </c>
      <c r="E45" s="7">
        <v>1631</v>
      </c>
      <c r="F45" s="7">
        <v>9</v>
      </c>
      <c r="G45" s="7">
        <v>1640</v>
      </c>
      <c r="H45" s="8">
        <f t="shared" si="0"/>
        <v>-16.40184520758585</v>
      </c>
      <c r="I45" s="8">
        <f t="shared" si="1"/>
        <v>-25</v>
      </c>
      <c r="J45" s="9">
        <f t="shared" si="2"/>
        <v>-16.454406520631686</v>
      </c>
    </row>
    <row r="46" spans="1:10" ht="15">
      <c r="A46" s="10" t="s">
        <v>39</v>
      </c>
      <c r="B46" s="3">
        <v>2586</v>
      </c>
      <c r="C46" s="3">
        <v>29</v>
      </c>
      <c r="D46" s="3">
        <v>2615</v>
      </c>
      <c r="E46" s="3">
        <v>946</v>
      </c>
      <c r="F46" s="3">
        <v>7</v>
      </c>
      <c r="G46" s="3">
        <v>953</v>
      </c>
      <c r="H46" s="4">
        <f t="shared" si="0"/>
        <v>-63.4184068058778</v>
      </c>
      <c r="I46" s="4">
        <f t="shared" si="1"/>
        <v>-75.86206896551724</v>
      </c>
      <c r="J46" s="5">
        <f t="shared" si="2"/>
        <v>-63.556405353728486</v>
      </c>
    </row>
    <row r="47" spans="1:10" ht="15">
      <c r="A47" s="6" t="s">
        <v>40</v>
      </c>
      <c r="B47" s="7">
        <v>5361</v>
      </c>
      <c r="C47" s="7">
        <v>175</v>
      </c>
      <c r="D47" s="7">
        <v>5536</v>
      </c>
      <c r="E47" s="7">
        <v>3218</v>
      </c>
      <c r="F47" s="7">
        <v>87</v>
      </c>
      <c r="G47" s="7">
        <v>3305</v>
      </c>
      <c r="H47" s="8">
        <f t="shared" si="0"/>
        <v>-39.973885469128895</v>
      </c>
      <c r="I47" s="8">
        <f t="shared" si="1"/>
        <v>-50.28571428571429</v>
      </c>
      <c r="J47" s="9">
        <f t="shared" si="2"/>
        <v>-40.29985549132948</v>
      </c>
    </row>
    <row r="48" spans="1:10" ht="15">
      <c r="A48" s="10" t="s">
        <v>41</v>
      </c>
      <c r="B48" s="3">
        <v>6911</v>
      </c>
      <c r="C48" s="3">
        <v>855</v>
      </c>
      <c r="D48" s="3">
        <v>7766</v>
      </c>
      <c r="E48" s="3">
        <v>5158</v>
      </c>
      <c r="F48" s="3">
        <v>574</v>
      </c>
      <c r="G48" s="3">
        <v>5732</v>
      </c>
      <c r="H48" s="4">
        <f t="shared" si="0"/>
        <v>-25.365359571697294</v>
      </c>
      <c r="I48" s="4">
        <f t="shared" si="1"/>
        <v>-32.865497076023395</v>
      </c>
      <c r="J48" s="5">
        <f t="shared" si="2"/>
        <v>-26.191089363893898</v>
      </c>
    </row>
    <row r="49" spans="1:10" ht="15">
      <c r="A49" s="6" t="s">
        <v>42</v>
      </c>
      <c r="B49" s="7">
        <v>199</v>
      </c>
      <c r="C49" s="7">
        <v>0</v>
      </c>
      <c r="D49" s="7">
        <v>199</v>
      </c>
      <c r="E49" s="7">
        <v>266</v>
      </c>
      <c r="F49" s="7">
        <v>0</v>
      </c>
      <c r="G49" s="7">
        <v>266</v>
      </c>
      <c r="H49" s="8">
        <f t="shared" si="0"/>
        <v>33.66834170854271</v>
      </c>
      <c r="I49" s="8">
        <f t="shared" si="1"/>
        <v>0</v>
      </c>
      <c r="J49" s="9">
        <f t="shared" si="2"/>
        <v>33.66834170854271</v>
      </c>
    </row>
    <row r="50" spans="1:10" ht="15">
      <c r="A50" s="10" t="s">
        <v>43</v>
      </c>
      <c r="B50" s="3">
        <v>862</v>
      </c>
      <c r="C50" s="3">
        <v>2</v>
      </c>
      <c r="D50" s="3">
        <v>864</v>
      </c>
      <c r="E50" s="3">
        <v>618</v>
      </c>
      <c r="F50" s="3">
        <v>0</v>
      </c>
      <c r="G50" s="3">
        <v>618</v>
      </c>
      <c r="H50" s="4">
        <f t="shared" si="0"/>
        <v>-28.306264501160094</v>
      </c>
      <c r="I50" s="4">
        <f t="shared" si="1"/>
        <v>-100</v>
      </c>
      <c r="J50" s="5">
        <f t="shared" si="2"/>
        <v>-28.47222222222222</v>
      </c>
    </row>
    <row r="51" spans="1:10" ht="15">
      <c r="A51" s="6" t="s">
        <v>44</v>
      </c>
      <c r="B51" s="7">
        <v>2570</v>
      </c>
      <c r="C51" s="7">
        <v>25</v>
      </c>
      <c r="D51" s="7">
        <v>2595</v>
      </c>
      <c r="E51" s="7">
        <v>1934</v>
      </c>
      <c r="F51" s="7">
        <v>32</v>
      </c>
      <c r="G51" s="7">
        <v>1966</v>
      </c>
      <c r="H51" s="8">
        <f t="shared" si="0"/>
        <v>-24.747081712062258</v>
      </c>
      <c r="I51" s="8">
        <f t="shared" si="1"/>
        <v>28.000000000000004</v>
      </c>
      <c r="J51" s="9">
        <f t="shared" si="2"/>
        <v>-24.238921001926784</v>
      </c>
    </row>
    <row r="52" spans="1:10" ht="15">
      <c r="A52" s="10" t="s">
        <v>75</v>
      </c>
      <c r="B52" s="3">
        <v>3801</v>
      </c>
      <c r="C52" s="3">
        <v>73</v>
      </c>
      <c r="D52" s="3">
        <v>3874</v>
      </c>
      <c r="E52" s="3">
        <v>2402</v>
      </c>
      <c r="F52" s="3">
        <v>37</v>
      </c>
      <c r="G52" s="3">
        <v>2439</v>
      </c>
      <c r="H52" s="4">
        <f t="shared" si="0"/>
        <v>-36.806103656932386</v>
      </c>
      <c r="I52" s="4">
        <f t="shared" si="1"/>
        <v>-49.31506849315068</v>
      </c>
      <c r="J52" s="5">
        <f t="shared" si="2"/>
        <v>-37.04181724315953</v>
      </c>
    </row>
    <row r="53" spans="1:10" ht="15">
      <c r="A53" s="6" t="s">
        <v>45</v>
      </c>
      <c r="B53" s="7">
        <v>1951</v>
      </c>
      <c r="C53" s="7">
        <v>0</v>
      </c>
      <c r="D53" s="7">
        <v>1951</v>
      </c>
      <c r="E53" s="7">
        <v>1262</v>
      </c>
      <c r="F53" s="7">
        <v>0</v>
      </c>
      <c r="G53" s="7">
        <v>1262</v>
      </c>
      <c r="H53" s="8">
        <f t="shared" si="0"/>
        <v>-35.31522296258329</v>
      </c>
      <c r="I53" s="8">
        <f t="shared" si="1"/>
        <v>0</v>
      </c>
      <c r="J53" s="9">
        <f t="shared" si="2"/>
        <v>-35.31522296258329</v>
      </c>
    </row>
    <row r="54" spans="1:10" ht="15">
      <c r="A54" s="10" t="s">
        <v>71</v>
      </c>
      <c r="B54" s="3">
        <v>353</v>
      </c>
      <c r="C54" s="3">
        <v>46</v>
      </c>
      <c r="D54" s="3">
        <v>399</v>
      </c>
      <c r="E54" s="3">
        <v>167</v>
      </c>
      <c r="F54" s="3">
        <v>168</v>
      </c>
      <c r="G54" s="3">
        <v>335</v>
      </c>
      <c r="H54" s="4">
        <f t="shared" si="0"/>
        <v>-52.69121813031161</v>
      </c>
      <c r="I54" s="4">
        <f t="shared" si="1"/>
        <v>265.2173913043478</v>
      </c>
      <c r="J54" s="5">
        <f t="shared" si="2"/>
        <v>-16.040100250626566</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223</v>
      </c>
      <c r="C56" s="3">
        <v>8</v>
      </c>
      <c r="D56" s="3">
        <v>231</v>
      </c>
      <c r="E56" s="3">
        <v>68</v>
      </c>
      <c r="F56" s="3">
        <v>7</v>
      </c>
      <c r="G56" s="3">
        <v>75</v>
      </c>
      <c r="H56" s="4">
        <f t="shared" si="0"/>
        <v>-69.50672645739911</v>
      </c>
      <c r="I56" s="4">
        <f t="shared" si="1"/>
        <v>-12.5</v>
      </c>
      <c r="J56" s="5">
        <f t="shared" si="2"/>
        <v>-67.53246753246754</v>
      </c>
    </row>
    <row r="57" spans="1:10" ht="15">
      <c r="A57" s="6" t="s">
        <v>48</v>
      </c>
      <c r="B57" s="7">
        <v>6911</v>
      </c>
      <c r="C57" s="7">
        <v>53</v>
      </c>
      <c r="D57" s="7">
        <v>6964</v>
      </c>
      <c r="E57" s="7">
        <v>5253</v>
      </c>
      <c r="F57" s="7">
        <v>14</v>
      </c>
      <c r="G57" s="7">
        <v>5267</v>
      </c>
      <c r="H57" s="8">
        <f t="shared" si="0"/>
        <v>-23.990739400955</v>
      </c>
      <c r="I57" s="8">
        <f t="shared" si="1"/>
        <v>-73.58490566037736</v>
      </c>
      <c r="J57" s="9">
        <f t="shared" si="2"/>
        <v>-24.368179207352096</v>
      </c>
    </row>
    <row r="58" spans="1:10" ht="15">
      <c r="A58" s="10" t="s">
        <v>57</v>
      </c>
      <c r="B58" s="3">
        <v>480</v>
      </c>
      <c r="C58" s="3">
        <v>165</v>
      </c>
      <c r="D58" s="3">
        <v>645</v>
      </c>
      <c r="E58" s="3">
        <v>98</v>
      </c>
      <c r="F58" s="3">
        <v>51</v>
      </c>
      <c r="G58" s="3">
        <v>149</v>
      </c>
      <c r="H58" s="4">
        <f t="shared" si="0"/>
        <v>-79.58333333333333</v>
      </c>
      <c r="I58" s="4">
        <f t="shared" si="1"/>
        <v>-69.0909090909091</v>
      </c>
      <c r="J58" s="5">
        <f t="shared" si="2"/>
        <v>-76.89922480620154</v>
      </c>
    </row>
    <row r="59" spans="1:10" ht="15">
      <c r="A59" s="6" t="s">
        <v>58</v>
      </c>
      <c r="B59" s="7">
        <v>208</v>
      </c>
      <c r="C59" s="7">
        <v>76</v>
      </c>
      <c r="D59" s="7">
        <v>284</v>
      </c>
      <c r="E59" s="7">
        <v>29</v>
      </c>
      <c r="F59" s="7">
        <v>50</v>
      </c>
      <c r="G59" s="7">
        <v>79</v>
      </c>
      <c r="H59" s="8">
        <f t="shared" si="0"/>
        <v>-86.0576923076923</v>
      </c>
      <c r="I59" s="8">
        <f t="shared" si="1"/>
        <v>-34.21052631578947</v>
      </c>
      <c r="J59" s="9">
        <f t="shared" si="2"/>
        <v>-72.1830985915493</v>
      </c>
    </row>
    <row r="60" spans="1:10" ht="15">
      <c r="A60" s="11" t="s">
        <v>49</v>
      </c>
      <c r="B60" s="22">
        <f>+B61-SUM(B6+B10+B20+B32+B58+B59+B5)</f>
        <v>348506</v>
      </c>
      <c r="C60" s="22">
        <f>+C61-SUM(C6+C10+C20+C32+C58+C59+C5)</f>
        <v>319059</v>
      </c>
      <c r="D60" s="22">
        <f>+D61-SUM(D6+D10+D20+D32+D58+D59+D5)</f>
        <v>667565</v>
      </c>
      <c r="E60" s="22">
        <f>+E61-SUM(E6+E10+E20+E32+E58+E59+E5)</f>
        <v>186742</v>
      </c>
      <c r="F60" s="22">
        <f>+F61-SUM(F6+F10+F20+F32+F58+F59+F5)</f>
        <v>84844</v>
      </c>
      <c r="G60" s="22">
        <f>+G61-SUM(G6+G10+G20+G32+G58+G59+G5)</f>
        <v>271586</v>
      </c>
      <c r="H60" s="23">
        <f>+_xlfn.IFERROR(((E60-B60)/B60)*100,0)</f>
        <v>-46.41641750787648</v>
      </c>
      <c r="I60" s="23">
        <f>+_xlfn.IFERROR(((F60-C60)/C60)*100,0)</f>
        <v>-73.40805305601785</v>
      </c>
      <c r="J60" s="23">
        <f>+_xlfn.IFERROR(((G60-D60)/D60)*100,0)</f>
        <v>-59.31692044969403</v>
      </c>
    </row>
    <row r="61" spans="1:10" ht="15">
      <c r="A61" s="14" t="s">
        <v>50</v>
      </c>
      <c r="B61" s="24">
        <f>SUM(B4:B59)</f>
        <v>527144</v>
      </c>
      <c r="C61" s="24">
        <f>SUM(C4:C59)</f>
        <v>599116</v>
      </c>
      <c r="D61" s="24">
        <f>SUM(D4:D59)</f>
        <v>1126260</v>
      </c>
      <c r="E61" s="24">
        <f>SUM(E4:E59)</f>
        <v>305443</v>
      </c>
      <c r="F61" s="24">
        <f>SUM(F4:F59)</f>
        <v>221014</v>
      </c>
      <c r="G61" s="24">
        <f>SUM(G4:G59)</f>
        <v>526457</v>
      </c>
      <c r="H61" s="25">
        <f>+_xlfn.IFERROR(((E61-B61)/B61)*100,0)</f>
        <v>-42.05700909049519</v>
      </c>
      <c r="I61" s="25">
        <f>+_xlfn.IFERROR(((F61-C61)/C61)*100,0)</f>
        <v>-63.10998204020591</v>
      </c>
      <c r="J61" s="25">
        <f>+_xlfn.IFERROR(((G61-D61)/D61)*100,0)</f>
        <v>-53.25617530587964</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8" t="s">
        <v>72</v>
      </c>
      <c r="B65" s="48"/>
      <c r="C65" s="48"/>
      <c r="D65" s="48"/>
      <c r="E65" s="48"/>
      <c r="F65" s="48"/>
      <c r="G65" s="48"/>
      <c r="H65" s="48"/>
      <c r="I65" s="48"/>
      <c r="J65" s="48"/>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9">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49" t="s">
        <v>65</v>
      </c>
      <c r="B1" s="50"/>
      <c r="C1" s="50"/>
      <c r="D1" s="50"/>
      <c r="E1" s="50"/>
      <c r="F1" s="50"/>
      <c r="G1" s="50"/>
      <c r="H1" s="50"/>
      <c r="I1" s="50"/>
      <c r="J1" s="51"/>
    </row>
    <row r="2" spans="1:10" ht="30"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43461.26000000002</v>
      </c>
      <c r="C4" s="3">
        <v>943649.9969999999</v>
      </c>
      <c r="D4" s="3">
        <v>987111.2569999999</v>
      </c>
      <c r="E4" s="3">
        <v>3633</v>
      </c>
      <c r="F4" s="3">
        <v>691792</v>
      </c>
      <c r="G4" s="3">
        <v>695425</v>
      </c>
      <c r="H4" s="4">
        <f>+_xlfn.IFERROR(((E4-B4)/B4)*100,0)</f>
        <v>-91.64083139789321</v>
      </c>
      <c r="I4" s="4">
        <f>+_xlfn.IFERROR(((F4-C4)/C4)*100,0)</f>
        <v>-26.689768219222483</v>
      </c>
      <c r="J4" s="5">
        <f>+_xlfn.IFERROR(((G4-D4)/D4)*100,0)</f>
        <v>-29.549481371176373</v>
      </c>
    </row>
    <row r="5" spans="1:10" ht="15">
      <c r="A5" s="6" t="s">
        <v>69</v>
      </c>
      <c r="B5" s="7">
        <v>115949.4</v>
      </c>
      <c r="C5" s="7">
        <v>1054431.918</v>
      </c>
      <c r="D5" s="7">
        <v>1170381.318</v>
      </c>
      <c r="E5" s="7">
        <v>72093</v>
      </c>
      <c r="F5" s="7">
        <v>619103</v>
      </c>
      <c r="G5" s="7">
        <v>691196</v>
      </c>
      <c r="H5" s="8">
        <f>+_xlfn.IFERROR(((E5-B5)/B5)*100,0)</f>
        <v>-37.82374035570688</v>
      </c>
      <c r="I5" s="8">
        <f>+_xlfn.IFERROR(((F5-C5)/C5)*100,0)</f>
        <v>-41.285635475234166</v>
      </c>
      <c r="J5" s="9">
        <f>+_xlfn.IFERROR(((G5-D5)/D5)*100,0)</f>
        <v>-40.94266634560208</v>
      </c>
    </row>
    <row r="6" spans="1:10" ht="15">
      <c r="A6" s="10" t="s">
        <v>53</v>
      </c>
      <c r="B6" s="3">
        <v>128720.26799999998</v>
      </c>
      <c r="C6" s="3">
        <v>201091.678</v>
      </c>
      <c r="D6" s="3">
        <v>329811.946</v>
      </c>
      <c r="E6" s="3">
        <v>84395.3</v>
      </c>
      <c r="F6" s="3">
        <v>75242</v>
      </c>
      <c r="G6" s="3">
        <v>159637.3</v>
      </c>
      <c r="H6" s="4">
        <f aca="true" t="shared" si="0" ref="H6:H59">+_xlfn.IFERROR(((E6-B6)/B6)*100,0)</f>
        <v>-34.435111648462374</v>
      </c>
      <c r="I6" s="4">
        <f aca="true" t="shared" si="1" ref="I6:I60">+_xlfn.IFERROR(((F6-C6)/C6)*100,0)</f>
        <v>-62.58323529430194</v>
      </c>
      <c r="J6" s="5">
        <f aca="true" t="shared" si="2" ref="J6:J60">+_xlfn.IFERROR(((G6-D6)/D6)*100,0)</f>
        <v>-51.597477915490664</v>
      </c>
    </row>
    <row r="7" spans="1:10" ht="15">
      <c r="A7" s="6" t="s">
        <v>6</v>
      </c>
      <c r="B7" s="7">
        <v>69663.995</v>
      </c>
      <c r="C7" s="7">
        <v>33372.62300000001</v>
      </c>
      <c r="D7" s="7">
        <v>103036.618</v>
      </c>
      <c r="E7" s="7">
        <v>29046</v>
      </c>
      <c r="F7" s="7">
        <v>17290</v>
      </c>
      <c r="G7" s="7">
        <v>46336</v>
      </c>
      <c r="H7" s="8">
        <f t="shared" si="0"/>
        <v>-58.30557808233651</v>
      </c>
      <c r="I7" s="8">
        <f t="shared" si="1"/>
        <v>-48.19106667162483</v>
      </c>
      <c r="J7" s="9">
        <f t="shared" si="2"/>
        <v>-55.02957987227415</v>
      </c>
    </row>
    <row r="8" spans="1:10" ht="15">
      <c r="A8" s="10" t="s">
        <v>7</v>
      </c>
      <c r="B8" s="3">
        <v>62349.41499999999</v>
      </c>
      <c r="C8" s="3">
        <v>54344.059</v>
      </c>
      <c r="D8" s="3">
        <v>116693.47399999999</v>
      </c>
      <c r="E8" s="3">
        <v>48176</v>
      </c>
      <c r="F8" s="3">
        <v>22395</v>
      </c>
      <c r="G8" s="3">
        <v>70571</v>
      </c>
      <c r="H8" s="4">
        <f t="shared" si="0"/>
        <v>-22.73223413563703</v>
      </c>
      <c r="I8" s="4">
        <f t="shared" si="1"/>
        <v>-58.79034357739086</v>
      </c>
      <c r="J8" s="5">
        <f t="shared" si="2"/>
        <v>-39.52446732368255</v>
      </c>
    </row>
    <row r="9" spans="1:10" ht="15">
      <c r="A9" s="6" t="s">
        <v>8</v>
      </c>
      <c r="B9" s="7">
        <v>52402.486000000004</v>
      </c>
      <c r="C9" s="7">
        <v>346262.44600000005</v>
      </c>
      <c r="D9" s="7">
        <v>398664.93200000003</v>
      </c>
      <c r="E9" s="7">
        <v>26005</v>
      </c>
      <c r="F9" s="7">
        <v>80699</v>
      </c>
      <c r="G9" s="7">
        <v>106704</v>
      </c>
      <c r="H9" s="8">
        <f t="shared" si="0"/>
        <v>-50.37449177506579</v>
      </c>
      <c r="I9" s="8">
        <f t="shared" si="1"/>
        <v>-76.69426733039366</v>
      </c>
      <c r="J9" s="9">
        <f t="shared" si="2"/>
        <v>-73.23466614816275</v>
      </c>
    </row>
    <row r="10" spans="1:10" ht="15">
      <c r="A10" s="10" t="s">
        <v>54</v>
      </c>
      <c r="B10" s="3">
        <v>3833.637</v>
      </c>
      <c r="C10" s="3">
        <v>6904.553000000001</v>
      </c>
      <c r="D10" s="3">
        <v>10738.19</v>
      </c>
      <c r="E10" s="3">
        <v>1845</v>
      </c>
      <c r="F10" s="3">
        <v>612</v>
      </c>
      <c r="G10" s="3">
        <v>2457</v>
      </c>
      <c r="H10" s="4">
        <f t="shared" si="0"/>
        <v>-51.87337768286356</v>
      </c>
      <c r="I10" s="4">
        <f t="shared" si="1"/>
        <v>-91.13628355086854</v>
      </c>
      <c r="J10" s="5">
        <f t="shared" si="2"/>
        <v>-77.11904892724006</v>
      </c>
    </row>
    <row r="11" spans="1:10" ht="15">
      <c r="A11" s="6" t="s">
        <v>9</v>
      </c>
      <c r="B11" s="7">
        <v>12532.190999999999</v>
      </c>
      <c r="C11" s="7">
        <v>43731.089</v>
      </c>
      <c r="D11" s="7">
        <v>56263.28</v>
      </c>
      <c r="E11" s="7">
        <v>6872</v>
      </c>
      <c r="F11" s="7">
        <v>12007.1</v>
      </c>
      <c r="G11" s="7">
        <v>18879.1</v>
      </c>
      <c r="H11" s="8">
        <f t="shared" si="0"/>
        <v>-45.165214925307154</v>
      </c>
      <c r="I11" s="8">
        <f t="shared" si="1"/>
        <v>-72.54333181595364</v>
      </c>
      <c r="J11" s="9">
        <f t="shared" si="2"/>
        <v>-66.44507749992535</v>
      </c>
    </row>
    <row r="12" spans="1:10" ht="15">
      <c r="A12" s="10" t="s">
        <v>10</v>
      </c>
      <c r="B12" s="3">
        <v>19190.173</v>
      </c>
      <c r="C12" s="3">
        <v>24727.481999999996</v>
      </c>
      <c r="D12" s="3">
        <v>43917.655</v>
      </c>
      <c r="E12" s="3">
        <v>8899</v>
      </c>
      <c r="F12" s="3">
        <v>6333</v>
      </c>
      <c r="G12" s="3">
        <v>15232</v>
      </c>
      <c r="H12" s="4">
        <f t="shared" si="0"/>
        <v>-53.62730705971228</v>
      </c>
      <c r="I12" s="4">
        <f t="shared" si="1"/>
        <v>-74.38881969462156</v>
      </c>
      <c r="J12" s="5">
        <f t="shared" si="2"/>
        <v>-65.31690956632362</v>
      </c>
    </row>
    <row r="13" spans="1:10" ht="15">
      <c r="A13" s="6" t="s">
        <v>11</v>
      </c>
      <c r="B13" s="7">
        <v>28758.574999999997</v>
      </c>
      <c r="C13" s="7">
        <v>11115.079000000002</v>
      </c>
      <c r="D13" s="7">
        <v>39873.653999999995</v>
      </c>
      <c r="E13" s="7">
        <v>18135</v>
      </c>
      <c r="F13" s="7">
        <v>4478</v>
      </c>
      <c r="G13" s="7">
        <v>22613</v>
      </c>
      <c r="H13" s="8">
        <f t="shared" si="0"/>
        <v>-36.940547297632094</v>
      </c>
      <c r="I13" s="8">
        <f t="shared" si="1"/>
        <v>-59.712387109439355</v>
      </c>
      <c r="J13" s="9">
        <f t="shared" si="2"/>
        <v>-43.28836780296081</v>
      </c>
    </row>
    <row r="14" spans="1:10" ht="15">
      <c r="A14" s="10" t="s">
        <v>12</v>
      </c>
      <c r="B14" s="3">
        <v>24715.163000000004</v>
      </c>
      <c r="C14" s="3">
        <v>7040.124</v>
      </c>
      <c r="D14" s="3">
        <v>31755.287000000004</v>
      </c>
      <c r="E14" s="3">
        <v>14038</v>
      </c>
      <c r="F14" s="3">
        <v>1450</v>
      </c>
      <c r="G14" s="3">
        <v>15488</v>
      </c>
      <c r="H14" s="4">
        <f t="shared" si="0"/>
        <v>-43.20086013594166</v>
      </c>
      <c r="I14" s="4">
        <f t="shared" si="1"/>
        <v>-79.40377186538191</v>
      </c>
      <c r="J14" s="5">
        <f t="shared" si="2"/>
        <v>-51.22701929918001</v>
      </c>
    </row>
    <row r="15" spans="1:10" ht="15">
      <c r="A15" s="6" t="s">
        <v>13</v>
      </c>
      <c r="B15" s="7">
        <v>6675.4490000000005</v>
      </c>
      <c r="C15" s="7">
        <v>142.61200000000002</v>
      </c>
      <c r="D15" s="7">
        <v>6818.061000000001</v>
      </c>
      <c r="E15" s="7">
        <v>4430</v>
      </c>
      <c r="F15" s="7">
        <v>33</v>
      </c>
      <c r="G15" s="7">
        <v>4463</v>
      </c>
      <c r="H15" s="8">
        <f t="shared" si="0"/>
        <v>-33.63742274115195</v>
      </c>
      <c r="I15" s="8">
        <f t="shared" si="1"/>
        <v>-76.86029226152077</v>
      </c>
      <c r="J15" s="9">
        <f t="shared" si="2"/>
        <v>-34.54150674216614</v>
      </c>
    </row>
    <row r="16" spans="1:10" ht="15">
      <c r="A16" s="10" t="s">
        <v>14</v>
      </c>
      <c r="B16" s="3">
        <v>14885.795</v>
      </c>
      <c r="C16" s="3">
        <v>5880.081</v>
      </c>
      <c r="D16" s="3">
        <v>20765.876</v>
      </c>
      <c r="E16" s="3">
        <v>9650</v>
      </c>
      <c r="F16" s="3">
        <v>2960</v>
      </c>
      <c r="G16" s="3">
        <v>12610</v>
      </c>
      <c r="H16" s="4">
        <f t="shared" si="0"/>
        <v>-35.17309623033234</v>
      </c>
      <c r="I16" s="4">
        <f t="shared" si="1"/>
        <v>-49.66055739708348</v>
      </c>
      <c r="J16" s="5">
        <f t="shared" si="2"/>
        <v>-39.275376584161435</v>
      </c>
    </row>
    <row r="17" spans="1:10" ht="15">
      <c r="A17" s="6" t="s">
        <v>15</v>
      </c>
      <c r="B17" s="7">
        <v>1713.34</v>
      </c>
      <c r="C17" s="7">
        <v>31.529</v>
      </c>
      <c r="D17" s="7">
        <v>1744.869</v>
      </c>
      <c r="E17" s="7">
        <v>1038</v>
      </c>
      <c r="F17" s="7">
        <v>25</v>
      </c>
      <c r="G17" s="7">
        <v>1063</v>
      </c>
      <c r="H17" s="8">
        <f t="shared" si="0"/>
        <v>-39.41657814561032</v>
      </c>
      <c r="I17" s="8">
        <f t="shared" si="1"/>
        <v>-20.707919692981065</v>
      </c>
      <c r="J17" s="9">
        <f t="shared" si="2"/>
        <v>-39.07852108095221</v>
      </c>
    </row>
    <row r="18" spans="1:10" ht="15">
      <c r="A18" s="10" t="s">
        <v>16</v>
      </c>
      <c r="B18" s="3">
        <v>2434.6810000000005</v>
      </c>
      <c r="C18" s="3">
        <v>0</v>
      </c>
      <c r="D18" s="3">
        <v>2434.6810000000005</v>
      </c>
      <c r="E18" s="3">
        <v>1755</v>
      </c>
      <c r="F18" s="3">
        <v>12</v>
      </c>
      <c r="G18" s="3">
        <v>1767</v>
      </c>
      <c r="H18" s="4">
        <f t="shared" si="0"/>
        <v>-27.916634663843038</v>
      </c>
      <c r="I18" s="4">
        <f t="shared" si="1"/>
        <v>0</v>
      </c>
      <c r="J18" s="5">
        <f t="shared" si="2"/>
        <v>-27.42375695214282</v>
      </c>
    </row>
    <row r="19" spans="1:10" ht="15">
      <c r="A19" s="6" t="s">
        <v>17</v>
      </c>
      <c r="B19" s="7">
        <v>1027.1190000000001</v>
      </c>
      <c r="C19" s="7">
        <v>143.836</v>
      </c>
      <c r="D19" s="7">
        <v>1170.9550000000002</v>
      </c>
      <c r="E19" s="7">
        <v>666</v>
      </c>
      <c r="F19" s="7">
        <v>75</v>
      </c>
      <c r="G19" s="7">
        <v>741</v>
      </c>
      <c r="H19" s="8">
        <f t="shared" si="0"/>
        <v>-35.15843831143228</v>
      </c>
      <c r="I19" s="8">
        <f t="shared" si="1"/>
        <v>-47.85728190439112</v>
      </c>
      <c r="J19" s="9">
        <f t="shared" si="2"/>
        <v>-36.71831966215611</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2302.361</v>
      </c>
      <c r="C21" s="7">
        <v>97.95700000000001</v>
      </c>
      <c r="D21" s="7">
        <v>2400.3179999999998</v>
      </c>
      <c r="E21" s="7">
        <v>1179</v>
      </c>
      <c r="F21" s="7">
        <v>115</v>
      </c>
      <c r="G21" s="7">
        <v>1294</v>
      </c>
      <c r="H21" s="8">
        <f t="shared" si="0"/>
        <v>-48.791696871168334</v>
      </c>
      <c r="I21" s="8">
        <f t="shared" si="1"/>
        <v>17.398450340455497</v>
      </c>
      <c r="J21" s="9">
        <f t="shared" si="2"/>
        <v>-46.09047634521758</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4006.3590000000004</v>
      </c>
      <c r="C23" s="7">
        <v>36.931</v>
      </c>
      <c r="D23" s="7">
        <v>4043.2900000000004</v>
      </c>
      <c r="E23" s="7">
        <v>2843</v>
      </c>
      <c r="F23" s="7">
        <v>22</v>
      </c>
      <c r="G23" s="7">
        <v>2865</v>
      </c>
      <c r="H23" s="8">
        <f t="shared" si="0"/>
        <v>-29.03781213815338</v>
      </c>
      <c r="I23" s="8">
        <f t="shared" si="1"/>
        <v>-40.42944951395846</v>
      </c>
      <c r="J23" s="9">
        <f t="shared" si="2"/>
        <v>-29.141862196379687</v>
      </c>
    </row>
    <row r="24" spans="1:10" ht="15">
      <c r="A24" s="10" t="s">
        <v>21</v>
      </c>
      <c r="B24" s="3">
        <v>1498.587</v>
      </c>
      <c r="C24" s="3">
        <v>8.227</v>
      </c>
      <c r="D24" s="3">
        <v>1506.814</v>
      </c>
      <c r="E24" s="3">
        <v>1068</v>
      </c>
      <c r="F24" s="3">
        <v>0</v>
      </c>
      <c r="G24" s="3">
        <v>1068</v>
      </c>
      <c r="H24" s="4">
        <f t="shared" si="0"/>
        <v>-28.732866360111224</v>
      </c>
      <c r="I24" s="4">
        <f t="shared" si="1"/>
        <v>-100</v>
      </c>
      <c r="J24" s="5">
        <f t="shared" si="2"/>
        <v>-29.121975240474274</v>
      </c>
    </row>
    <row r="25" spans="1:10" ht="15">
      <c r="A25" s="6" t="s">
        <v>22</v>
      </c>
      <c r="B25" s="7">
        <v>1938.958</v>
      </c>
      <c r="C25" s="7">
        <v>330.601</v>
      </c>
      <c r="D25" s="7">
        <v>2269.559</v>
      </c>
      <c r="E25" s="7">
        <v>449</v>
      </c>
      <c r="F25" s="7">
        <v>242</v>
      </c>
      <c r="G25" s="7">
        <v>691</v>
      </c>
      <c r="H25" s="8">
        <f t="shared" si="0"/>
        <v>-76.84323229280882</v>
      </c>
      <c r="I25" s="8">
        <f t="shared" si="1"/>
        <v>-26.79997943139918</v>
      </c>
      <c r="J25" s="9">
        <f t="shared" si="2"/>
        <v>-69.55355643981936</v>
      </c>
    </row>
    <row r="26" spans="1:10" ht="15">
      <c r="A26" s="10" t="s">
        <v>23</v>
      </c>
      <c r="B26" s="3">
        <v>792.187</v>
      </c>
      <c r="C26" s="3">
        <v>67.175</v>
      </c>
      <c r="D26" s="3">
        <v>859.362</v>
      </c>
      <c r="E26" s="3">
        <v>360</v>
      </c>
      <c r="F26" s="3">
        <v>30</v>
      </c>
      <c r="G26" s="3">
        <v>390</v>
      </c>
      <c r="H26" s="4">
        <f t="shared" si="0"/>
        <v>-54.55618433526428</v>
      </c>
      <c r="I26" s="4">
        <f t="shared" si="1"/>
        <v>-55.3405284704131</v>
      </c>
      <c r="J26" s="5">
        <f t="shared" si="2"/>
        <v>-54.61749530465624</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3439.3179999999993</v>
      </c>
      <c r="C28" s="3">
        <v>2064.638</v>
      </c>
      <c r="D28" s="3">
        <v>5503.955999999999</v>
      </c>
      <c r="E28" s="3">
        <v>1870</v>
      </c>
      <c r="F28" s="3">
        <v>190</v>
      </c>
      <c r="G28" s="3">
        <v>2060</v>
      </c>
      <c r="H28" s="4">
        <f t="shared" si="0"/>
        <v>-45.62875546838064</v>
      </c>
      <c r="I28" s="4">
        <f t="shared" si="1"/>
        <v>-90.79741823990453</v>
      </c>
      <c r="J28" s="5">
        <f t="shared" si="2"/>
        <v>-62.572375215208844</v>
      </c>
    </row>
    <row r="29" spans="1:10" ht="15">
      <c r="A29" s="6" t="s">
        <v>26</v>
      </c>
      <c r="B29" s="7">
        <v>10652.79</v>
      </c>
      <c r="C29" s="7">
        <v>1594.4850000000001</v>
      </c>
      <c r="D29" s="7">
        <v>12247.275000000001</v>
      </c>
      <c r="E29" s="7">
        <v>8008</v>
      </c>
      <c r="F29" s="7">
        <v>652</v>
      </c>
      <c r="G29" s="7">
        <v>8660</v>
      </c>
      <c r="H29" s="8">
        <f t="shared" si="0"/>
        <v>-24.827204891864017</v>
      </c>
      <c r="I29" s="8">
        <f t="shared" si="1"/>
        <v>-59.109054020577176</v>
      </c>
      <c r="J29" s="9">
        <f t="shared" si="2"/>
        <v>-29.290393169092727</v>
      </c>
    </row>
    <row r="30" spans="1:10" ht="15">
      <c r="A30" s="10" t="s">
        <v>27</v>
      </c>
      <c r="B30" s="3">
        <v>6304.5109999999995</v>
      </c>
      <c r="C30" s="3">
        <v>928.498</v>
      </c>
      <c r="D30" s="3">
        <v>7233.009</v>
      </c>
      <c r="E30" s="3">
        <v>4359</v>
      </c>
      <c r="F30" s="3">
        <v>673</v>
      </c>
      <c r="G30" s="3">
        <v>5032</v>
      </c>
      <c r="H30" s="4">
        <f t="shared" si="0"/>
        <v>-30.85903093832336</v>
      </c>
      <c r="I30" s="4">
        <f t="shared" si="1"/>
        <v>-27.5173452177603</v>
      </c>
      <c r="J30" s="5">
        <f t="shared" si="2"/>
        <v>-30.430060297173693</v>
      </c>
    </row>
    <row r="31" spans="1:10" ht="15">
      <c r="A31" s="6" t="s">
        <v>28</v>
      </c>
      <c r="B31" s="7">
        <v>2866.232</v>
      </c>
      <c r="C31" s="7">
        <v>20.243000000000002</v>
      </c>
      <c r="D31" s="7">
        <v>2886.475</v>
      </c>
      <c r="E31" s="7">
        <v>1876</v>
      </c>
      <c r="F31" s="7">
        <v>12</v>
      </c>
      <c r="G31" s="7">
        <v>1888</v>
      </c>
      <c r="H31" s="8">
        <f t="shared" si="0"/>
        <v>-34.548215217749295</v>
      </c>
      <c r="I31" s="8">
        <f t="shared" si="1"/>
        <v>-40.72024897495431</v>
      </c>
      <c r="J31" s="9">
        <f t="shared" si="2"/>
        <v>-34.591500012991624</v>
      </c>
    </row>
    <row r="32" spans="1:10" ht="15">
      <c r="A32" s="10" t="s">
        <v>56</v>
      </c>
      <c r="B32" s="3">
        <v>7.924000000000001</v>
      </c>
      <c r="C32" s="3">
        <v>1618.216</v>
      </c>
      <c r="D32" s="3">
        <v>1626.1399999999999</v>
      </c>
      <c r="E32" s="3">
        <v>0</v>
      </c>
      <c r="F32" s="3">
        <v>1129</v>
      </c>
      <c r="G32" s="3">
        <v>1129</v>
      </c>
      <c r="H32" s="4">
        <f t="shared" si="0"/>
        <v>-100</v>
      </c>
      <c r="I32" s="4">
        <f t="shared" si="1"/>
        <v>-30.23181083365879</v>
      </c>
      <c r="J32" s="5">
        <f t="shared" si="2"/>
        <v>-30.571783487276612</v>
      </c>
    </row>
    <row r="33" spans="1:10" ht="15">
      <c r="A33" s="6" t="s">
        <v>68</v>
      </c>
      <c r="B33" s="7">
        <v>1653.47</v>
      </c>
      <c r="C33" s="7">
        <v>0</v>
      </c>
      <c r="D33" s="7">
        <v>1653.47</v>
      </c>
      <c r="E33" s="7">
        <v>1016</v>
      </c>
      <c r="F33" s="7">
        <v>0</v>
      </c>
      <c r="G33" s="7">
        <v>1016</v>
      </c>
      <c r="H33" s="8">
        <f t="shared" si="0"/>
        <v>-38.55346634653184</v>
      </c>
      <c r="I33" s="8">
        <f t="shared" si="1"/>
        <v>0</v>
      </c>
      <c r="J33" s="9">
        <f t="shared" si="2"/>
        <v>-38.55346634653184</v>
      </c>
    </row>
    <row r="34" spans="1:10" ht="15">
      <c r="A34" s="10" t="s">
        <v>29</v>
      </c>
      <c r="B34" s="3">
        <v>7333.147999999999</v>
      </c>
      <c r="C34" s="3">
        <v>3721.7140000000004</v>
      </c>
      <c r="D34" s="3">
        <v>11054.862</v>
      </c>
      <c r="E34" s="3">
        <v>5144</v>
      </c>
      <c r="F34" s="3">
        <v>995</v>
      </c>
      <c r="G34" s="3">
        <v>6139</v>
      </c>
      <c r="H34" s="4">
        <f t="shared" si="0"/>
        <v>-29.852772642799515</v>
      </c>
      <c r="I34" s="4">
        <f t="shared" si="1"/>
        <v>-73.26500639221607</v>
      </c>
      <c r="J34" s="5">
        <f t="shared" si="2"/>
        <v>-44.4678730498852</v>
      </c>
    </row>
    <row r="35" spans="1:10" ht="15">
      <c r="A35" s="6" t="s">
        <v>67</v>
      </c>
      <c r="B35" s="7">
        <v>2315.5539999999996</v>
      </c>
      <c r="C35" s="7">
        <v>11.27</v>
      </c>
      <c r="D35" s="7">
        <v>2326.8239999999996</v>
      </c>
      <c r="E35" s="7">
        <v>1199</v>
      </c>
      <c r="F35" s="7">
        <v>3</v>
      </c>
      <c r="G35" s="7">
        <v>1202</v>
      </c>
      <c r="H35" s="8">
        <f t="shared" si="0"/>
        <v>-48.21973488849752</v>
      </c>
      <c r="I35" s="8">
        <f t="shared" si="1"/>
        <v>-73.38065661047027</v>
      </c>
      <c r="J35" s="9">
        <f t="shared" si="2"/>
        <v>-48.34160211515782</v>
      </c>
    </row>
    <row r="36" spans="1:10" ht="15">
      <c r="A36" s="10" t="s">
        <v>30</v>
      </c>
      <c r="B36" s="3">
        <v>509.27500000000003</v>
      </c>
      <c r="C36" s="3">
        <v>1162.339</v>
      </c>
      <c r="D36" s="3">
        <v>1671.614</v>
      </c>
      <c r="E36" s="3">
        <v>296</v>
      </c>
      <c r="F36" s="3">
        <v>108</v>
      </c>
      <c r="G36" s="3">
        <v>404</v>
      </c>
      <c r="H36" s="4">
        <f t="shared" si="0"/>
        <v>-41.878160129596</v>
      </c>
      <c r="I36" s="4">
        <f t="shared" si="1"/>
        <v>-90.70839058140525</v>
      </c>
      <c r="J36" s="5">
        <f t="shared" si="2"/>
        <v>-75.83174105983798</v>
      </c>
    </row>
    <row r="37" spans="1:10" ht="15">
      <c r="A37" s="6" t="s">
        <v>31</v>
      </c>
      <c r="B37" s="7">
        <v>1881.1699999999998</v>
      </c>
      <c r="C37" s="7">
        <v>3.389</v>
      </c>
      <c r="D37" s="7">
        <v>1884.5589999999997</v>
      </c>
      <c r="E37" s="7">
        <v>1133</v>
      </c>
      <c r="F37" s="7">
        <v>14</v>
      </c>
      <c r="G37" s="7">
        <v>1147</v>
      </c>
      <c r="H37" s="8">
        <f t="shared" si="0"/>
        <v>-39.77152516784766</v>
      </c>
      <c r="I37" s="8">
        <f t="shared" si="1"/>
        <v>313.10120979640016</v>
      </c>
      <c r="J37" s="9">
        <f t="shared" si="2"/>
        <v>-39.13695458725356</v>
      </c>
    </row>
    <row r="38" spans="1:10" ht="15">
      <c r="A38" s="10" t="s">
        <v>32</v>
      </c>
      <c r="B38" s="3">
        <v>4033.2510000000007</v>
      </c>
      <c r="C38" s="3">
        <v>1.73</v>
      </c>
      <c r="D38" s="3">
        <v>4034.9810000000007</v>
      </c>
      <c r="E38" s="3">
        <v>3413</v>
      </c>
      <c r="F38" s="3">
        <v>0</v>
      </c>
      <c r="G38" s="3">
        <v>3413</v>
      </c>
      <c r="H38" s="4">
        <f t="shared" si="0"/>
        <v>-15.378437890426373</v>
      </c>
      <c r="I38" s="4">
        <f t="shared" si="1"/>
        <v>-100</v>
      </c>
      <c r="J38" s="5">
        <f t="shared" si="2"/>
        <v>-15.41471942494898</v>
      </c>
    </row>
    <row r="39" spans="1:10" ht="15">
      <c r="A39" s="6" t="s">
        <v>33</v>
      </c>
      <c r="B39" s="7">
        <v>377.584</v>
      </c>
      <c r="C39" s="7">
        <v>44.120999999999995</v>
      </c>
      <c r="D39" s="7">
        <v>421.705</v>
      </c>
      <c r="E39" s="7">
        <v>169</v>
      </c>
      <c r="F39" s="7">
        <v>25</v>
      </c>
      <c r="G39" s="7">
        <v>194</v>
      </c>
      <c r="H39" s="8">
        <f t="shared" si="0"/>
        <v>-55.24174753167507</v>
      </c>
      <c r="I39" s="8">
        <f t="shared" si="1"/>
        <v>-43.3376396727182</v>
      </c>
      <c r="J39" s="9">
        <f t="shared" si="2"/>
        <v>-53.99627701829478</v>
      </c>
    </row>
    <row r="40" spans="1:10" ht="15">
      <c r="A40" s="10" t="s">
        <v>34</v>
      </c>
      <c r="B40" s="3">
        <v>16567.702</v>
      </c>
      <c r="C40" s="3">
        <v>6498.253999999999</v>
      </c>
      <c r="D40" s="3">
        <v>23065.956</v>
      </c>
      <c r="E40" s="3">
        <v>7776</v>
      </c>
      <c r="F40" s="3">
        <v>4397</v>
      </c>
      <c r="G40" s="3">
        <v>12173</v>
      </c>
      <c r="H40" s="4">
        <f t="shared" si="0"/>
        <v>-53.06530742766861</v>
      </c>
      <c r="I40" s="4">
        <f t="shared" si="1"/>
        <v>-32.33567047394576</v>
      </c>
      <c r="J40" s="5">
        <f t="shared" si="2"/>
        <v>-47.225252662408614</v>
      </c>
    </row>
    <row r="41" spans="1:10" ht="15">
      <c r="A41" s="6" t="s">
        <v>35</v>
      </c>
      <c r="B41" s="7">
        <v>400.72</v>
      </c>
      <c r="C41" s="7">
        <v>112.77600000000001</v>
      </c>
      <c r="D41" s="7">
        <v>513.4960000000001</v>
      </c>
      <c r="E41" s="7">
        <v>98</v>
      </c>
      <c r="F41" s="7">
        <v>34</v>
      </c>
      <c r="G41" s="7">
        <v>132</v>
      </c>
      <c r="H41" s="8">
        <f t="shared" si="0"/>
        <v>-75.54402076262727</v>
      </c>
      <c r="I41" s="8">
        <f t="shared" si="1"/>
        <v>-69.85174150528482</v>
      </c>
      <c r="J41" s="9">
        <f t="shared" si="2"/>
        <v>-74.29386012744014</v>
      </c>
    </row>
    <row r="42" spans="1:10" ht="15">
      <c r="A42" s="10" t="s">
        <v>36</v>
      </c>
      <c r="B42" s="3">
        <v>6065.763</v>
      </c>
      <c r="C42" s="3">
        <v>2492.1890000000003</v>
      </c>
      <c r="D42" s="3">
        <v>8557.952000000001</v>
      </c>
      <c r="E42" s="3">
        <v>3339</v>
      </c>
      <c r="F42" s="3">
        <v>1356</v>
      </c>
      <c r="G42" s="3">
        <v>4695</v>
      </c>
      <c r="H42" s="4">
        <f t="shared" si="0"/>
        <v>-44.95333892867229</v>
      </c>
      <c r="I42" s="4">
        <f t="shared" si="1"/>
        <v>-45.59000140037534</v>
      </c>
      <c r="J42" s="5">
        <f t="shared" si="2"/>
        <v>-45.13874347507441</v>
      </c>
    </row>
    <row r="43" spans="1:10" ht="15">
      <c r="A43" s="6" t="s">
        <v>37</v>
      </c>
      <c r="B43" s="7">
        <v>5173.29</v>
      </c>
      <c r="C43" s="7">
        <v>233.69800000000004</v>
      </c>
      <c r="D43" s="7">
        <v>5406.988</v>
      </c>
      <c r="E43" s="7">
        <v>3864</v>
      </c>
      <c r="F43" s="7">
        <v>115</v>
      </c>
      <c r="G43" s="7">
        <v>3979</v>
      </c>
      <c r="H43" s="8">
        <f t="shared" si="0"/>
        <v>-25.308652714230206</v>
      </c>
      <c r="I43" s="8">
        <f t="shared" si="1"/>
        <v>-50.791192051279864</v>
      </c>
      <c r="J43" s="9">
        <f t="shared" si="2"/>
        <v>-26.410045666829667</v>
      </c>
    </row>
    <row r="44" spans="1:10" ht="15">
      <c r="A44" s="10" t="s">
        <v>38</v>
      </c>
      <c r="B44" s="3">
        <v>4243.492</v>
      </c>
      <c r="C44" s="3">
        <v>59.821999999999996</v>
      </c>
      <c r="D44" s="3">
        <v>4303.314</v>
      </c>
      <c r="E44" s="3">
        <v>3367</v>
      </c>
      <c r="F44" s="3">
        <v>16</v>
      </c>
      <c r="G44" s="3">
        <v>3383</v>
      </c>
      <c r="H44" s="4">
        <f t="shared" si="0"/>
        <v>-20.65497001054792</v>
      </c>
      <c r="I44" s="4">
        <f t="shared" si="1"/>
        <v>-73.25398682758852</v>
      </c>
      <c r="J44" s="5">
        <f t="shared" si="2"/>
        <v>-21.386168892160793</v>
      </c>
    </row>
    <row r="45" spans="1:10" ht="15">
      <c r="A45" s="6" t="s">
        <v>70</v>
      </c>
      <c r="B45" s="7">
        <v>2952.8329999999996</v>
      </c>
      <c r="C45" s="7">
        <v>38.56</v>
      </c>
      <c r="D45" s="7">
        <v>2991.3929999999996</v>
      </c>
      <c r="E45" s="7">
        <v>2324</v>
      </c>
      <c r="F45" s="7">
        <v>21</v>
      </c>
      <c r="G45" s="7">
        <v>2345</v>
      </c>
      <c r="H45" s="8">
        <f t="shared" si="0"/>
        <v>-21.29592157768488</v>
      </c>
      <c r="I45" s="8">
        <f t="shared" si="1"/>
        <v>-45.539419087136935</v>
      </c>
      <c r="J45" s="9">
        <f t="shared" si="2"/>
        <v>-21.608427913015767</v>
      </c>
    </row>
    <row r="46" spans="1:10" ht="15">
      <c r="A46" s="10" t="s">
        <v>39</v>
      </c>
      <c r="B46" s="3">
        <v>4511.157999999999</v>
      </c>
      <c r="C46" s="3">
        <v>79.72699999999999</v>
      </c>
      <c r="D46" s="3">
        <v>4590.884999999999</v>
      </c>
      <c r="E46" s="3">
        <v>1120</v>
      </c>
      <c r="F46" s="3">
        <v>26.46</v>
      </c>
      <c r="G46" s="3">
        <v>1146.46</v>
      </c>
      <c r="H46" s="4">
        <f t="shared" si="0"/>
        <v>-75.17267185055367</v>
      </c>
      <c r="I46" s="4">
        <f t="shared" si="1"/>
        <v>-66.81174508008579</v>
      </c>
      <c r="J46" s="5">
        <f t="shared" si="2"/>
        <v>-75.02747291644202</v>
      </c>
    </row>
    <row r="47" spans="1:10" ht="15">
      <c r="A47" s="6" t="s">
        <v>40</v>
      </c>
      <c r="B47" s="7">
        <v>6608.163999999999</v>
      </c>
      <c r="C47" s="7">
        <v>552.213</v>
      </c>
      <c r="D47" s="7">
        <v>7160.376999999999</v>
      </c>
      <c r="E47" s="7">
        <v>4256</v>
      </c>
      <c r="F47" s="7">
        <v>224</v>
      </c>
      <c r="G47" s="7">
        <v>4480</v>
      </c>
      <c r="H47" s="8">
        <f t="shared" si="0"/>
        <v>-35.59481877265757</v>
      </c>
      <c r="I47" s="8">
        <f t="shared" si="1"/>
        <v>-59.435942290384325</v>
      </c>
      <c r="J47" s="9">
        <f t="shared" si="2"/>
        <v>-37.43346195319044</v>
      </c>
    </row>
    <row r="48" spans="1:10" ht="15">
      <c r="A48" s="10" t="s">
        <v>41</v>
      </c>
      <c r="B48" s="3">
        <v>9112.546999999999</v>
      </c>
      <c r="C48" s="3">
        <v>2827.447</v>
      </c>
      <c r="D48" s="3">
        <v>11939.993999999999</v>
      </c>
      <c r="E48" s="3">
        <v>6433</v>
      </c>
      <c r="F48" s="3">
        <v>1905</v>
      </c>
      <c r="G48" s="3">
        <v>8338</v>
      </c>
      <c r="H48" s="4">
        <f t="shared" si="0"/>
        <v>-29.405028034423296</v>
      </c>
      <c r="I48" s="4">
        <f t="shared" si="1"/>
        <v>-32.62473178100244</v>
      </c>
      <c r="J48" s="5">
        <f t="shared" si="2"/>
        <v>-30.167469095880612</v>
      </c>
    </row>
    <row r="49" spans="1:10" ht="15">
      <c r="A49" s="6" t="s">
        <v>42</v>
      </c>
      <c r="B49" s="7">
        <v>270.41299999999995</v>
      </c>
      <c r="C49" s="7">
        <v>0</v>
      </c>
      <c r="D49" s="7">
        <v>270.41299999999995</v>
      </c>
      <c r="E49" s="7">
        <v>280</v>
      </c>
      <c r="F49" s="7">
        <v>0</v>
      </c>
      <c r="G49" s="7">
        <v>280</v>
      </c>
      <c r="H49" s="8">
        <f t="shared" si="0"/>
        <v>3.545317717713293</v>
      </c>
      <c r="I49" s="8">
        <f t="shared" si="1"/>
        <v>0</v>
      </c>
      <c r="J49" s="9">
        <f t="shared" si="2"/>
        <v>3.545317717713293</v>
      </c>
    </row>
    <row r="50" spans="1:10" ht="15">
      <c r="A50" s="10" t="s">
        <v>43</v>
      </c>
      <c r="B50" s="3">
        <v>951.8689999999999</v>
      </c>
      <c r="C50" s="3">
        <v>6.441999999999999</v>
      </c>
      <c r="D50" s="3">
        <v>958.3109999999999</v>
      </c>
      <c r="E50" s="3">
        <v>654</v>
      </c>
      <c r="F50" s="3">
        <v>0</v>
      </c>
      <c r="G50" s="3">
        <v>654</v>
      </c>
      <c r="H50" s="4">
        <f t="shared" si="0"/>
        <v>-31.293066587944345</v>
      </c>
      <c r="I50" s="4">
        <f t="shared" si="1"/>
        <v>-100</v>
      </c>
      <c r="J50" s="5">
        <f t="shared" si="2"/>
        <v>-31.75493133231278</v>
      </c>
    </row>
    <row r="51" spans="1:10" ht="15">
      <c r="A51" s="6" t="s">
        <v>44</v>
      </c>
      <c r="B51" s="7">
        <v>3472.7300000000005</v>
      </c>
      <c r="C51" s="7">
        <v>90.152</v>
      </c>
      <c r="D51" s="7">
        <v>3562.8820000000005</v>
      </c>
      <c r="E51" s="7">
        <v>2359</v>
      </c>
      <c r="F51" s="7">
        <v>73.075</v>
      </c>
      <c r="G51" s="7">
        <v>2432.075</v>
      </c>
      <c r="H51" s="8">
        <f t="shared" si="0"/>
        <v>-32.070733975863384</v>
      </c>
      <c r="I51" s="8">
        <f t="shared" si="1"/>
        <v>-18.942452746472622</v>
      </c>
      <c r="J51" s="9">
        <f t="shared" si="2"/>
        <v>-31.738547613982178</v>
      </c>
    </row>
    <row r="52" spans="1:10" ht="15">
      <c r="A52" s="10" t="s">
        <v>75</v>
      </c>
      <c r="B52" s="3">
        <v>4388.314</v>
      </c>
      <c r="C52" s="3">
        <v>356.597</v>
      </c>
      <c r="D52" s="3">
        <v>4744.911</v>
      </c>
      <c r="E52" s="3">
        <v>3201</v>
      </c>
      <c r="F52" s="3">
        <v>69</v>
      </c>
      <c r="G52" s="3">
        <v>3270</v>
      </c>
      <c r="H52" s="4">
        <f t="shared" si="0"/>
        <v>-27.056268079266893</v>
      </c>
      <c r="I52" s="4">
        <f t="shared" si="1"/>
        <v>-80.65042611126846</v>
      </c>
      <c r="J52" s="5">
        <f t="shared" si="2"/>
        <v>-31.084060375421164</v>
      </c>
    </row>
    <row r="53" spans="1:10" ht="15">
      <c r="A53" s="6" t="s">
        <v>45</v>
      </c>
      <c r="B53" s="7">
        <v>2905.054</v>
      </c>
      <c r="C53" s="7">
        <v>0</v>
      </c>
      <c r="D53" s="7">
        <v>2905.054</v>
      </c>
      <c r="E53" s="7">
        <v>2053</v>
      </c>
      <c r="F53" s="7">
        <v>0</v>
      </c>
      <c r="G53" s="7">
        <v>2053</v>
      </c>
      <c r="H53" s="8">
        <f t="shared" si="0"/>
        <v>-29.33005720375594</v>
      </c>
      <c r="I53" s="8">
        <f t="shared" si="1"/>
        <v>0</v>
      </c>
      <c r="J53" s="9">
        <f t="shared" si="2"/>
        <v>-29.33005720375594</v>
      </c>
    </row>
    <row r="54" spans="1:10" ht="15">
      <c r="A54" s="10" t="s">
        <v>71</v>
      </c>
      <c r="B54" s="3">
        <v>374.10099999999994</v>
      </c>
      <c r="C54" s="3">
        <v>538.194</v>
      </c>
      <c r="D54" s="3">
        <v>912.2949999999998</v>
      </c>
      <c r="E54" s="3">
        <v>149</v>
      </c>
      <c r="F54" s="3">
        <v>4049</v>
      </c>
      <c r="G54" s="3">
        <v>4198</v>
      </c>
      <c r="H54" s="4">
        <f t="shared" si="0"/>
        <v>-60.171183717766056</v>
      </c>
      <c r="I54" s="4">
        <f t="shared" si="1"/>
        <v>652.3309438603924</v>
      </c>
      <c r="J54" s="5">
        <f t="shared" si="2"/>
        <v>360.15817252094996</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167.127</v>
      </c>
      <c r="C56" s="3">
        <v>11.764</v>
      </c>
      <c r="D56" s="3">
        <v>178.89100000000002</v>
      </c>
      <c r="E56" s="3">
        <v>1175</v>
      </c>
      <c r="F56" s="3">
        <v>5</v>
      </c>
      <c r="G56" s="3">
        <v>1180</v>
      </c>
      <c r="H56" s="4">
        <f t="shared" si="0"/>
        <v>603.0581533803634</v>
      </c>
      <c r="I56" s="4">
        <f t="shared" si="1"/>
        <v>-57.497449846990826</v>
      </c>
      <c r="J56" s="5">
        <f t="shared" si="2"/>
        <v>559.619544862514</v>
      </c>
    </row>
    <row r="57" spans="1:10" ht="15">
      <c r="A57" s="6" t="s">
        <v>48</v>
      </c>
      <c r="B57" s="7">
        <v>10221.699999999999</v>
      </c>
      <c r="C57" s="7">
        <v>97.02999999999999</v>
      </c>
      <c r="D57" s="7">
        <v>10318.73</v>
      </c>
      <c r="E57" s="7">
        <v>6638</v>
      </c>
      <c r="F57" s="7">
        <v>26</v>
      </c>
      <c r="G57" s="7">
        <v>6664</v>
      </c>
      <c r="H57" s="8">
        <f t="shared" si="0"/>
        <v>-35.059725877300245</v>
      </c>
      <c r="I57" s="8">
        <f t="shared" si="1"/>
        <v>-73.20416366072348</v>
      </c>
      <c r="J57" s="9">
        <f t="shared" si="2"/>
        <v>-35.418409048400335</v>
      </c>
    </row>
    <row r="58" spans="1:10" ht="15">
      <c r="A58" s="10" t="s">
        <v>57</v>
      </c>
      <c r="B58" s="3">
        <v>427.06699999999995</v>
      </c>
      <c r="C58" s="3">
        <v>521.999</v>
      </c>
      <c r="D58" s="3">
        <v>949.066</v>
      </c>
      <c r="E58" s="3">
        <v>83</v>
      </c>
      <c r="F58" s="3">
        <v>158</v>
      </c>
      <c r="G58" s="3">
        <v>241</v>
      </c>
      <c r="H58" s="4">
        <f t="shared" si="0"/>
        <v>-80.56511039251451</v>
      </c>
      <c r="I58" s="4">
        <f t="shared" si="1"/>
        <v>-69.73174278111644</v>
      </c>
      <c r="J58" s="5">
        <f t="shared" si="2"/>
        <v>-74.60661323869995</v>
      </c>
    </row>
    <row r="59" spans="1:10" ht="15">
      <c r="A59" s="6" t="s">
        <v>58</v>
      </c>
      <c r="B59" s="7">
        <v>138.41</v>
      </c>
      <c r="C59" s="7">
        <v>162.968</v>
      </c>
      <c r="D59" s="7">
        <v>301.378</v>
      </c>
      <c r="E59" s="7">
        <v>37</v>
      </c>
      <c r="F59" s="7">
        <v>153</v>
      </c>
      <c r="G59" s="7">
        <v>190</v>
      </c>
      <c r="H59" s="8">
        <f t="shared" si="0"/>
        <v>-73.2678274691135</v>
      </c>
      <c r="I59" s="8">
        <f t="shared" si="1"/>
        <v>-6.116538216091497</v>
      </c>
      <c r="J59" s="9">
        <f t="shared" si="2"/>
        <v>-36.956247635859285</v>
      </c>
    </row>
    <row r="60" spans="1:10" ht="15">
      <c r="A60" s="11" t="s">
        <v>49</v>
      </c>
      <c r="B60" s="22">
        <f>+B61-SUM(B6+B10+B32+B20+B58+B59+B5)</f>
        <v>470101.3740000003</v>
      </c>
      <c r="C60" s="22">
        <f>+C61-SUM(C6+C10+C32+C20+C58+C59+C5)</f>
        <v>1494529.139999998</v>
      </c>
      <c r="D60" s="22">
        <f>+D61-SUM(D6+D10+D32+D20+D58+D59+D5)</f>
        <v>1964630.5139999993</v>
      </c>
      <c r="E60" s="22">
        <f>+E61-SUM(E6+E10+E32+E20+E58+E59+E5)</f>
        <v>255811</v>
      </c>
      <c r="F60" s="22">
        <f>+F61-SUM(F6+F10+F32+F20+F58+F59+F5)</f>
        <v>854946.635</v>
      </c>
      <c r="G60" s="22">
        <f>+G61-SUM(G6+G10+G32+G20+G58+G59+G5)</f>
        <v>1110757.635</v>
      </c>
      <c r="H60" s="23">
        <f>+_xlfn.IFERROR(((E60-B60)/B60)*100,0)</f>
        <v>-45.58386464107637</v>
      </c>
      <c r="I60" s="23">
        <f t="shared" si="1"/>
        <v>-42.79491699974474</v>
      </c>
      <c r="J60" s="23">
        <f t="shared" si="2"/>
        <v>-43.46226289957744</v>
      </c>
    </row>
    <row r="61" spans="1:10" ht="15">
      <c r="A61" s="14" t="s">
        <v>50</v>
      </c>
      <c r="B61" s="24">
        <f>SUM(B4:B59)</f>
        <v>719178.0800000003</v>
      </c>
      <c r="C61" s="24">
        <f>SUM(C4:C59)</f>
        <v>2759260.471999998</v>
      </c>
      <c r="D61" s="24">
        <f>SUM(D4:D59)</f>
        <v>3478438.551999999</v>
      </c>
      <c r="E61" s="24">
        <f>SUM(E4:E59)</f>
        <v>414264.3</v>
      </c>
      <c r="F61" s="24">
        <f>SUM(F4:F59)</f>
        <v>1551343.635</v>
      </c>
      <c r="G61" s="24">
        <f>SUM(G4:G59)</f>
        <v>1965607.935</v>
      </c>
      <c r="H61" s="25">
        <f>+_xlfn.IFERROR(((E61-B61)/B61)*100,0)</f>
        <v>-42.39753525302108</v>
      </c>
      <c r="I61" s="25">
        <f>+_xlfn.IFERROR(((F61-C61)/C61)*100,0)</f>
        <v>-43.776832570085794</v>
      </c>
      <c r="J61" s="25">
        <f>+_xlfn.IFERROR(((G61-D61)/D61)*100,0)</f>
        <v>-43.49165852391344</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8" t="s">
        <v>72</v>
      </c>
      <c r="B65" s="48"/>
      <c r="C65" s="48"/>
      <c r="D65" s="48"/>
      <c r="E65" s="48"/>
      <c r="F65" s="48"/>
      <c r="G65" s="48"/>
      <c r="H65" s="48"/>
      <c r="I65" s="48"/>
      <c r="J65" s="48"/>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2020-11-05T05:59:08Z</cp:lastPrinted>
  <dcterms:created xsi:type="dcterms:W3CDTF">2017-03-06T11:35:15Z</dcterms:created>
  <dcterms:modified xsi:type="dcterms:W3CDTF">2020-11-09T13:15:03Z</dcterms:modified>
  <cp:category/>
  <cp:version/>
  <cp:contentType/>
  <cp:contentStatus/>
</cp:coreProperties>
</file>