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<sst xmlns="http://schemas.openxmlformats.org/spreadsheetml/2006/main" count="303" uniqueCount="78">
  <si>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</si>
  <si>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</si>
  <si>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</si>
  <si>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</si>
  <si>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</si>
  <si>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</si>
  <si>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</si>
  <si>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</si>
  <si>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</si>
  <si>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</si>
  <si>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</si>
  <si>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</si>
  <si>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</si>
  <si>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</si>
  <si>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</si>
  <si>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</si>
  <si>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</si>
  <si>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</si>
  <si>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</si>
  <si>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</si>
  <si>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</si>
  <si>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</si>
  <si>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</si>
  <si>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</si>
  <si>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</si>
  <si>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</si>
  <si>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</si>
  <si>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</si>
  <si>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</si>
  <si>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</si>
  <si>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</si>
  <si>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</si>
  <si>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</si>
  <si>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</si>
  <si>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</si>
  <si>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</si>
  <si>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</si>
  <si>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</si>
  <si>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</si>
  <si>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</si>
  <si>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</si>
  <si>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</si>
  <si>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</si>
  <si>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</si>
  <si>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</si>
  <si>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</si>
  <si>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</si>
  <si>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</si>
  <si>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</si>
  <si>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</si>
  <si>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</si>
  <si>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</si>
  <si>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</si>
  <si>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</si>
  <si>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</si>
  <si>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</si>
  <si>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</si>
  <si>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</si>
  <si>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</si>
  <si>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</si>
  <si>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</si>
  <si>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</si>
  <si>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</si>
  <si>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</si>
  <si>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</si>
  <si>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</si>
  <si>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</si>
  <si>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</si>
  <si>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</si>
  <si>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</si>
  <si>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</si>
  <si>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</si>
  <si>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</si>
  <si>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</si>
  <si>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</si>
  <si>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</si>
  <si>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YILI HAZİRAN SONU
</t>
  </si>
  <si>
    <t>2020 YILI HAZİRAN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</si>
</sst>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6" fontId="9" fillId="16" borderId="0" xfId="41" applyNumberFormat="1" applyFont="1" applyFill="1" applyBorder="1" applyAlignment="1">
      <alignment horizontal="right" vertical="center"/>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80" zoomScaleNormal="80" zoomScalePageLayoutView="0" workbookViewId="0" topLeftCell="A16">
      <selection activeCell="A47" sqref="A47"/>
    </sheetView>
  </sheetViews>
  <sheetFormatPr defaultColWidth="9.140625" defaultRowHeight="15"/>
  <cols>
    <col min="1" max="1" width="41.140625" style="0" bestFit="1" customWidth="1"/>
    <col min="2" max="10" width="14.28125" style="0" customWidth="1"/>
  </cols>
  <sheetData>
    <row r="1" spans="1:10" ht="25.5" customHeight="1">
      <c r="A1" s="49" t="s">
        <v>59</v>
      </c>
      <c r="B1" s="50"/>
      <c r="C1" s="50"/>
      <c r="D1" s="50"/>
      <c r="E1" s="50"/>
      <c r="F1" s="50"/>
      <c r="G1" s="50"/>
      <c r="H1" s="50"/>
      <c r="I1" s="50"/>
      <c r="J1" s="51"/>
    </row>
    <row r="2" spans="1:10" ht="35.25"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4236203</v>
      </c>
      <c r="C4" s="3">
        <v>11876601</v>
      </c>
      <c r="D4" s="3">
        <f>SUM(B4:C4)</f>
        <v>16112804</v>
      </c>
      <c r="E4" s="3">
        <v>0</v>
      </c>
      <c r="F4" s="3">
        <v>0</v>
      </c>
      <c r="G4" s="3">
        <f>SUM(E4:F4)</f>
        <v>0</v>
      </c>
      <c r="H4" s="4">
        <f>+_xlfn.IFERROR(((E4-B4)/B4)*100,0)</f>
        <v>-100</v>
      </c>
      <c r="I4" s="4">
        <f>+_xlfn.IFERROR(((F4-C4)/C4)*100,0)</f>
        <v>-100</v>
      </c>
      <c r="J4" s="5">
        <f>+_xlfn.IFERROR(((G4-D4)/D4)*100,0)</f>
        <v>-100</v>
      </c>
    </row>
    <row r="5" spans="1:10" ht="15">
      <c r="A5" s="6" t="s">
        <v>69</v>
      </c>
      <c r="B5" s="7">
        <v>4098527</v>
      </c>
      <c r="C5" s="7">
        <v>11723535</v>
      </c>
      <c r="D5" s="7">
        <f>+B5+C5</f>
        <v>15822062</v>
      </c>
      <c r="E5" s="7">
        <v>3567822</v>
      </c>
      <c r="F5" s="7">
        <v>9340124</v>
      </c>
      <c r="G5" s="7">
        <f>+E5+F5</f>
        <v>12907946</v>
      </c>
      <c r="H5" s="8">
        <f>+_xlfn.IFERROR(((E5-B5)/B5)*100,0)</f>
        <v>-12.948676439120687</v>
      </c>
      <c r="I5" s="8">
        <f>+_xlfn.IFERROR(((F5-C5)/C5)*100,0)</f>
        <v>-20.330139330841764</v>
      </c>
      <c r="J5" s="9">
        <f>+_xlfn.IFERROR(((G5-D5)/D5)*100,0)</f>
        <v>-18.418054486197814</v>
      </c>
    </row>
    <row r="6" spans="1:10" ht="15">
      <c r="A6" s="10" t="s">
        <v>53</v>
      </c>
      <c r="B6" s="3">
        <v>10460116</v>
      </c>
      <c r="C6" s="3">
        <v>6340536</v>
      </c>
      <c r="D6" s="3">
        <f aca="true" t="shared" si="0" ref="D6:D59">SUM(B6:C6)</f>
        <v>16800652</v>
      </c>
      <c r="E6" s="3">
        <v>4768454</v>
      </c>
      <c r="F6" s="3">
        <v>2787886</v>
      </c>
      <c r="G6" s="3">
        <f aca="true" t="shared" si="1" ref="G6:G59">SUM(E6:F6)</f>
        <v>7556340</v>
      </c>
      <c r="H6" s="4">
        <f aca="true" t="shared" si="2" ref="H6:H59">+_xlfn.IFERROR(((E6-B6)/B6)*100,0)</f>
        <v>-54.41299121348177</v>
      </c>
      <c r="I6" s="4">
        <f aca="true" t="shared" si="3" ref="I6:I59">+_xlfn.IFERROR(((F6-C6)/C6)*100,0)</f>
        <v>-56.03075197428103</v>
      </c>
      <c r="J6" s="5">
        <f aca="true" t="shared" si="4" ref="J6:J59">+_xlfn.IFERROR(((G6-D6)/D6)*100,0)</f>
        <v>-55.02353122962133</v>
      </c>
    </row>
    <row r="7" spans="1:10" ht="15">
      <c r="A7" s="6" t="s">
        <v>6</v>
      </c>
      <c r="B7" s="7">
        <v>5991797</v>
      </c>
      <c r="C7" s="7">
        <v>1001237</v>
      </c>
      <c r="D7" s="7">
        <f t="shared" si="0"/>
        <v>6993034</v>
      </c>
      <c r="E7" s="7">
        <v>2295246</v>
      </c>
      <c r="F7" s="7">
        <v>435645</v>
      </c>
      <c r="G7" s="7">
        <f t="shared" si="1"/>
        <v>2730891</v>
      </c>
      <c r="H7" s="8">
        <f t="shared" si="2"/>
        <v>-61.69352866927902</v>
      </c>
      <c r="I7" s="8">
        <f t="shared" si="3"/>
        <v>-56.489322707810445</v>
      </c>
      <c r="J7" s="9">
        <f t="shared" si="4"/>
        <v>-60.94840951724244</v>
      </c>
    </row>
    <row r="8" spans="1:10" ht="15">
      <c r="A8" s="10" t="s">
        <v>7</v>
      </c>
      <c r="B8" s="3">
        <v>4653354</v>
      </c>
      <c r="C8" s="3">
        <v>1158388</v>
      </c>
      <c r="D8" s="3">
        <f t="shared" si="0"/>
        <v>5811742</v>
      </c>
      <c r="E8" s="3">
        <v>2053690</v>
      </c>
      <c r="F8" s="3">
        <v>383503</v>
      </c>
      <c r="G8" s="3">
        <f t="shared" si="1"/>
        <v>2437193</v>
      </c>
      <c r="H8" s="4">
        <f t="shared" si="2"/>
        <v>-55.866456753558836</v>
      </c>
      <c r="I8" s="4">
        <f t="shared" si="3"/>
        <v>-66.89338977959027</v>
      </c>
      <c r="J8" s="5">
        <f t="shared" si="4"/>
        <v>-58.06432907723709</v>
      </c>
    </row>
    <row r="9" spans="1:10" ht="15">
      <c r="A9" s="6" t="s">
        <v>8</v>
      </c>
      <c r="B9" s="7">
        <v>3362277</v>
      </c>
      <c r="C9" s="7">
        <v>10080397</v>
      </c>
      <c r="D9" s="7">
        <f t="shared" si="0"/>
        <v>13442674</v>
      </c>
      <c r="E9" s="7">
        <v>1421036</v>
      </c>
      <c r="F9" s="7">
        <v>1082932</v>
      </c>
      <c r="G9" s="7">
        <f t="shared" si="1"/>
        <v>2503968</v>
      </c>
      <c r="H9" s="8">
        <f t="shared" si="2"/>
        <v>-57.735903377383835</v>
      </c>
      <c r="I9" s="8">
        <f t="shared" si="3"/>
        <v>-89.2570500943564</v>
      </c>
      <c r="J9" s="9">
        <f t="shared" si="4"/>
        <v>-81.37299171280952</v>
      </c>
    </row>
    <row r="10" spans="1:10" ht="15">
      <c r="A10" s="10" t="s">
        <v>54</v>
      </c>
      <c r="B10" s="3">
        <v>222955</v>
      </c>
      <c r="C10" s="3">
        <v>204576</v>
      </c>
      <c r="D10" s="3">
        <f t="shared" si="0"/>
        <v>427531</v>
      </c>
      <c r="E10" s="3">
        <v>78567</v>
      </c>
      <c r="F10" s="3">
        <v>10253</v>
      </c>
      <c r="G10" s="3">
        <f t="shared" si="1"/>
        <v>88820</v>
      </c>
      <c r="H10" s="4">
        <f t="shared" si="2"/>
        <v>-64.76105043618668</v>
      </c>
      <c r="I10" s="4">
        <f t="shared" si="3"/>
        <v>-94.98817065540435</v>
      </c>
      <c r="J10" s="5">
        <f t="shared" si="4"/>
        <v>-79.22489831146747</v>
      </c>
    </row>
    <row r="11" spans="1:10" ht="15">
      <c r="A11" s="6" t="s">
        <v>9</v>
      </c>
      <c r="B11" s="7">
        <v>614715</v>
      </c>
      <c r="C11" s="7">
        <v>1128482</v>
      </c>
      <c r="D11" s="7">
        <f t="shared" si="0"/>
        <v>1743197</v>
      </c>
      <c r="E11" s="7">
        <v>202256</v>
      </c>
      <c r="F11" s="7">
        <v>6944</v>
      </c>
      <c r="G11" s="7">
        <f t="shared" si="1"/>
        <v>209200</v>
      </c>
      <c r="H11" s="8">
        <f t="shared" si="2"/>
        <v>-67.09759807390417</v>
      </c>
      <c r="I11" s="8">
        <f t="shared" si="3"/>
        <v>-99.38466010091432</v>
      </c>
      <c r="J11" s="9">
        <f t="shared" si="4"/>
        <v>-87.99906149448398</v>
      </c>
    </row>
    <row r="12" spans="1:10" ht="15">
      <c r="A12" s="10" t="s">
        <v>10</v>
      </c>
      <c r="B12" s="3">
        <v>961398</v>
      </c>
      <c r="C12" s="3">
        <v>568580</v>
      </c>
      <c r="D12" s="3">
        <f t="shared" si="0"/>
        <v>1529978</v>
      </c>
      <c r="E12" s="3">
        <v>272527</v>
      </c>
      <c r="F12" s="3">
        <v>1035</v>
      </c>
      <c r="G12" s="3">
        <f t="shared" si="1"/>
        <v>273562</v>
      </c>
      <c r="H12" s="4">
        <f t="shared" si="2"/>
        <v>-71.65305107770143</v>
      </c>
      <c r="I12" s="4">
        <f t="shared" si="3"/>
        <v>-99.81796756832811</v>
      </c>
      <c r="J12" s="5">
        <f t="shared" si="4"/>
        <v>-82.11987361909779</v>
      </c>
    </row>
    <row r="13" spans="1:10" ht="15">
      <c r="A13" s="6" t="s">
        <v>11</v>
      </c>
      <c r="B13" s="7">
        <v>2195799</v>
      </c>
      <c r="C13" s="7">
        <v>342315</v>
      </c>
      <c r="D13" s="7">
        <f t="shared" si="0"/>
        <v>2538114</v>
      </c>
      <c r="E13" s="7">
        <v>1031939</v>
      </c>
      <c r="F13" s="7">
        <v>137901</v>
      </c>
      <c r="G13" s="7">
        <f t="shared" si="1"/>
        <v>1169840</v>
      </c>
      <c r="H13" s="8">
        <f t="shared" si="2"/>
        <v>-53.003940706776895</v>
      </c>
      <c r="I13" s="8">
        <f t="shared" si="3"/>
        <v>-59.71517461986766</v>
      </c>
      <c r="J13" s="9">
        <f t="shared" si="4"/>
        <v>-53.90908367394057</v>
      </c>
    </row>
    <row r="14" spans="1:10" ht="15">
      <c r="A14" s="10" t="s">
        <v>12</v>
      </c>
      <c r="B14" s="3">
        <v>1590095</v>
      </c>
      <c r="C14" s="3">
        <v>100171</v>
      </c>
      <c r="D14" s="3">
        <f t="shared" si="0"/>
        <v>1690266</v>
      </c>
      <c r="E14" s="3">
        <v>727705</v>
      </c>
      <c r="F14" s="3">
        <v>19489</v>
      </c>
      <c r="G14" s="3">
        <f t="shared" si="1"/>
        <v>747194</v>
      </c>
      <c r="H14" s="4">
        <f t="shared" si="2"/>
        <v>-54.23512431647166</v>
      </c>
      <c r="I14" s="4">
        <f t="shared" si="3"/>
        <v>-80.54426929949786</v>
      </c>
      <c r="J14" s="5">
        <f t="shared" si="4"/>
        <v>-55.79429509911458</v>
      </c>
    </row>
    <row r="15" spans="1:10" ht="15">
      <c r="A15" s="6" t="s">
        <v>13</v>
      </c>
      <c r="B15" s="7">
        <v>518806</v>
      </c>
      <c r="C15" s="7">
        <v>3434</v>
      </c>
      <c r="D15" s="7">
        <f t="shared" si="0"/>
        <v>522240</v>
      </c>
      <c r="E15" s="7">
        <v>222971</v>
      </c>
      <c r="F15" s="7">
        <v>1827</v>
      </c>
      <c r="G15" s="7">
        <f t="shared" si="1"/>
        <v>224798</v>
      </c>
      <c r="H15" s="8">
        <f t="shared" si="2"/>
        <v>-57.02227807696904</v>
      </c>
      <c r="I15" s="8">
        <f t="shared" si="3"/>
        <v>-46.796738497379145</v>
      </c>
      <c r="J15" s="9">
        <f t="shared" si="4"/>
        <v>-56.955039828431374</v>
      </c>
    </row>
    <row r="16" spans="1:10" ht="15">
      <c r="A16" s="10" t="s">
        <v>14</v>
      </c>
      <c r="B16" s="3">
        <v>1078481</v>
      </c>
      <c r="C16" s="3">
        <v>147086</v>
      </c>
      <c r="D16" s="3">
        <f t="shared" si="0"/>
        <v>1225567</v>
      </c>
      <c r="E16" s="3">
        <v>552109</v>
      </c>
      <c r="F16" s="3">
        <v>73478</v>
      </c>
      <c r="G16" s="3">
        <f t="shared" si="1"/>
        <v>625587</v>
      </c>
      <c r="H16" s="4">
        <f t="shared" si="2"/>
        <v>-48.80679400007974</v>
      </c>
      <c r="I16" s="4">
        <f t="shared" si="3"/>
        <v>-50.044191833349196</v>
      </c>
      <c r="J16" s="5">
        <f t="shared" si="4"/>
        <v>-48.955299873446336</v>
      </c>
    </row>
    <row r="17" spans="1:10" ht="15">
      <c r="A17" s="6" t="s">
        <v>15</v>
      </c>
      <c r="B17" s="7">
        <v>119906</v>
      </c>
      <c r="C17" s="7">
        <v>686</v>
      </c>
      <c r="D17" s="7">
        <f t="shared" si="0"/>
        <v>120592</v>
      </c>
      <c r="E17" s="7">
        <v>62882</v>
      </c>
      <c r="F17" s="7">
        <v>1293</v>
      </c>
      <c r="G17" s="7">
        <f t="shared" si="1"/>
        <v>64175</v>
      </c>
      <c r="H17" s="8">
        <f t="shared" si="2"/>
        <v>-47.557253181658965</v>
      </c>
      <c r="I17" s="8">
        <f t="shared" si="3"/>
        <v>88.48396501457727</v>
      </c>
      <c r="J17" s="9">
        <f t="shared" si="4"/>
        <v>-46.78336871434258</v>
      </c>
    </row>
    <row r="18" spans="1:10" ht="15">
      <c r="A18" s="10" t="s">
        <v>16</v>
      </c>
      <c r="B18" s="3">
        <v>161044</v>
      </c>
      <c r="C18" s="3">
        <v>0</v>
      </c>
      <c r="D18" s="3">
        <f t="shared" si="0"/>
        <v>161044</v>
      </c>
      <c r="E18" s="3">
        <v>87718</v>
      </c>
      <c r="F18" s="3">
        <v>367</v>
      </c>
      <c r="G18" s="3">
        <f t="shared" si="1"/>
        <v>88085</v>
      </c>
      <c r="H18" s="4">
        <f t="shared" si="2"/>
        <v>-45.53165594495914</v>
      </c>
      <c r="I18" s="4">
        <f t="shared" si="3"/>
        <v>0</v>
      </c>
      <c r="J18" s="5">
        <f t="shared" si="4"/>
        <v>-45.30376791435881</v>
      </c>
    </row>
    <row r="19" spans="1:10" ht="15">
      <c r="A19" s="6" t="s">
        <v>17</v>
      </c>
      <c r="B19" s="7">
        <v>84907</v>
      </c>
      <c r="C19" s="7">
        <v>5594</v>
      </c>
      <c r="D19" s="7">
        <f t="shared" si="0"/>
        <v>90501</v>
      </c>
      <c r="E19" s="7">
        <v>39535</v>
      </c>
      <c r="F19" s="7">
        <v>3191</v>
      </c>
      <c r="G19" s="7">
        <f t="shared" si="1"/>
        <v>42726</v>
      </c>
      <c r="H19" s="8">
        <f t="shared" si="2"/>
        <v>-53.43729021164333</v>
      </c>
      <c r="I19" s="8">
        <f t="shared" si="3"/>
        <v>-42.956739363603866</v>
      </c>
      <c r="J19" s="9">
        <f t="shared" si="4"/>
        <v>-52.78947193953658</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148774</v>
      </c>
      <c r="C21" s="7">
        <v>2652</v>
      </c>
      <c r="D21" s="7">
        <f t="shared" si="0"/>
        <v>151426</v>
      </c>
      <c r="E21" s="7">
        <v>40489</v>
      </c>
      <c r="F21" s="7">
        <v>3220</v>
      </c>
      <c r="G21" s="7">
        <f t="shared" si="1"/>
        <v>43709</v>
      </c>
      <c r="H21" s="8">
        <f t="shared" si="2"/>
        <v>-72.78489521018457</v>
      </c>
      <c r="I21" s="8">
        <f t="shared" si="3"/>
        <v>21.417797888386122</v>
      </c>
      <c r="J21" s="9">
        <f t="shared" si="4"/>
        <v>-71.13507587864699</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285625</v>
      </c>
      <c r="C23" s="7">
        <v>496</v>
      </c>
      <c r="D23" s="7">
        <f t="shared" si="0"/>
        <v>286121</v>
      </c>
      <c r="E23" s="7">
        <v>144017</v>
      </c>
      <c r="F23" s="7">
        <v>967</v>
      </c>
      <c r="G23" s="7">
        <f t="shared" si="1"/>
        <v>144984</v>
      </c>
      <c r="H23" s="8">
        <f t="shared" si="2"/>
        <v>-49.5782932166302</v>
      </c>
      <c r="I23" s="8">
        <f t="shared" si="3"/>
        <v>94.95967741935483</v>
      </c>
      <c r="J23" s="9">
        <f t="shared" si="4"/>
        <v>-49.32773197353567</v>
      </c>
    </row>
    <row r="24" spans="1:10" ht="15">
      <c r="A24" s="10" t="s">
        <v>21</v>
      </c>
      <c r="B24" s="3">
        <v>100515</v>
      </c>
      <c r="C24" s="3">
        <v>560</v>
      </c>
      <c r="D24" s="3">
        <f t="shared" si="0"/>
        <v>101075</v>
      </c>
      <c r="E24" s="3">
        <v>54489</v>
      </c>
      <c r="F24" s="3">
        <v>0</v>
      </c>
      <c r="G24" s="3">
        <f t="shared" si="1"/>
        <v>54489</v>
      </c>
      <c r="H24" s="4">
        <f t="shared" si="2"/>
        <v>-45.79018057006417</v>
      </c>
      <c r="I24" s="4">
        <f t="shared" si="3"/>
        <v>-100</v>
      </c>
      <c r="J24" s="5">
        <f t="shared" si="4"/>
        <v>-46.09052683650754</v>
      </c>
    </row>
    <row r="25" spans="1:10" ht="15">
      <c r="A25" s="6" t="s">
        <v>22</v>
      </c>
      <c r="B25" s="7">
        <v>120186</v>
      </c>
      <c r="C25" s="7">
        <v>8884</v>
      </c>
      <c r="D25" s="7">
        <f t="shared" si="0"/>
        <v>129070</v>
      </c>
      <c r="E25" s="7">
        <v>50518</v>
      </c>
      <c r="F25" s="7">
        <v>9151</v>
      </c>
      <c r="G25" s="7">
        <f t="shared" si="1"/>
        <v>59669</v>
      </c>
      <c r="H25" s="8">
        <f t="shared" si="2"/>
        <v>-57.966818098613814</v>
      </c>
      <c r="I25" s="8">
        <f t="shared" si="3"/>
        <v>3.005402971634399</v>
      </c>
      <c r="J25" s="9">
        <f t="shared" si="4"/>
        <v>-53.7700472611761</v>
      </c>
    </row>
    <row r="26" spans="1:10" ht="15">
      <c r="A26" s="10" t="s">
        <v>23</v>
      </c>
      <c r="B26" s="3">
        <v>61850</v>
      </c>
      <c r="C26" s="3">
        <v>1207</v>
      </c>
      <c r="D26" s="3">
        <f t="shared" si="0"/>
        <v>63057</v>
      </c>
      <c r="E26" s="3">
        <v>24597</v>
      </c>
      <c r="F26" s="3">
        <v>1316</v>
      </c>
      <c r="G26" s="3">
        <f t="shared" si="1"/>
        <v>25913</v>
      </c>
      <c r="H26" s="4">
        <f t="shared" si="2"/>
        <v>-60.23120452708165</v>
      </c>
      <c r="I26" s="4">
        <f t="shared" si="3"/>
        <v>9.030654515327258</v>
      </c>
      <c r="J26" s="5">
        <f t="shared" si="4"/>
        <v>-58.90543476537101</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254908</v>
      </c>
      <c r="C28" s="3">
        <v>62171</v>
      </c>
      <c r="D28" s="3">
        <f t="shared" si="0"/>
        <v>317079</v>
      </c>
      <c r="E28" s="3">
        <v>122885</v>
      </c>
      <c r="F28" s="3">
        <v>7341</v>
      </c>
      <c r="G28" s="3">
        <f t="shared" si="1"/>
        <v>130226</v>
      </c>
      <c r="H28" s="4">
        <f t="shared" si="2"/>
        <v>-51.79241137979192</v>
      </c>
      <c r="I28" s="4">
        <f t="shared" si="3"/>
        <v>-88.19224397227003</v>
      </c>
      <c r="J28" s="5">
        <f t="shared" si="4"/>
        <v>-58.929478142671066</v>
      </c>
    </row>
    <row r="29" spans="1:10" ht="15">
      <c r="A29" s="6" t="s">
        <v>26</v>
      </c>
      <c r="B29" s="7">
        <v>843048</v>
      </c>
      <c r="C29" s="7">
        <v>24415</v>
      </c>
      <c r="D29" s="7">
        <f t="shared" si="0"/>
        <v>867463</v>
      </c>
      <c r="E29" s="7">
        <v>455716</v>
      </c>
      <c r="F29" s="7">
        <v>10277</v>
      </c>
      <c r="G29" s="7">
        <f t="shared" si="1"/>
        <v>465993</v>
      </c>
      <c r="H29" s="8">
        <f t="shared" si="2"/>
        <v>-45.94424042284662</v>
      </c>
      <c r="I29" s="8">
        <f t="shared" si="3"/>
        <v>-57.90702437026418</v>
      </c>
      <c r="J29" s="9">
        <f t="shared" si="4"/>
        <v>-46.28093647798235</v>
      </c>
    </row>
    <row r="30" spans="1:10" ht="15">
      <c r="A30" s="10" t="s">
        <v>27</v>
      </c>
      <c r="B30" s="3">
        <v>435866</v>
      </c>
      <c r="C30" s="3">
        <v>10180</v>
      </c>
      <c r="D30" s="3">
        <f t="shared" si="0"/>
        <v>446046</v>
      </c>
      <c r="E30" s="3">
        <v>234017</v>
      </c>
      <c r="F30" s="3">
        <v>4921</v>
      </c>
      <c r="G30" s="3">
        <f t="shared" si="1"/>
        <v>238938</v>
      </c>
      <c r="H30" s="4">
        <f t="shared" si="2"/>
        <v>-46.30987505334208</v>
      </c>
      <c r="I30" s="4">
        <f t="shared" si="3"/>
        <v>-51.66011787819254</v>
      </c>
      <c r="J30" s="5">
        <f t="shared" si="4"/>
        <v>-46.43198235159603</v>
      </c>
    </row>
    <row r="31" spans="1:10" ht="15">
      <c r="A31" s="6" t="s">
        <v>28</v>
      </c>
      <c r="B31" s="7">
        <v>208038</v>
      </c>
      <c r="C31" s="7">
        <v>554</v>
      </c>
      <c r="D31" s="7">
        <f t="shared" si="0"/>
        <v>208592</v>
      </c>
      <c r="E31" s="7">
        <v>98326</v>
      </c>
      <c r="F31" s="7">
        <v>559</v>
      </c>
      <c r="G31" s="7">
        <f t="shared" si="1"/>
        <v>98885</v>
      </c>
      <c r="H31" s="8">
        <f t="shared" si="2"/>
        <v>-52.73651928974515</v>
      </c>
      <c r="I31" s="8">
        <f t="shared" si="3"/>
        <v>0.9025270758122743</v>
      </c>
      <c r="J31" s="9">
        <f t="shared" si="4"/>
        <v>-52.59405921607731</v>
      </c>
    </row>
    <row r="32" spans="1:10" ht="15">
      <c r="A32" s="10" t="s">
        <v>56</v>
      </c>
      <c r="B32" s="3">
        <v>502</v>
      </c>
      <c r="C32" s="3">
        <v>32128</v>
      </c>
      <c r="D32" s="3">
        <f t="shared" si="0"/>
        <v>32630</v>
      </c>
      <c r="E32" s="3">
        <v>0</v>
      </c>
      <c r="F32" s="3">
        <v>14764</v>
      </c>
      <c r="G32" s="3">
        <f t="shared" si="1"/>
        <v>14764</v>
      </c>
      <c r="H32" s="4">
        <f t="shared" si="2"/>
        <v>-100</v>
      </c>
      <c r="I32" s="4">
        <f t="shared" si="3"/>
        <v>-54.046314741035864</v>
      </c>
      <c r="J32" s="5">
        <f t="shared" si="4"/>
        <v>-54.7532945142507</v>
      </c>
    </row>
    <row r="33" spans="1:10" ht="15">
      <c r="A33" s="6" t="s">
        <v>68</v>
      </c>
      <c r="B33" s="7">
        <v>79441</v>
      </c>
      <c r="C33" s="7">
        <v>0</v>
      </c>
      <c r="D33" s="7">
        <f t="shared" si="0"/>
        <v>79441</v>
      </c>
      <c r="E33" s="7">
        <v>30009</v>
      </c>
      <c r="F33" s="7">
        <v>0</v>
      </c>
      <c r="G33" s="7">
        <f t="shared" si="1"/>
        <v>30009</v>
      </c>
      <c r="H33" s="8">
        <f t="shared" si="2"/>
        <v>-62.22479576037563</v>
      </c>
      <c r="I33" s="8">
        <f t="shared" si="3"/>
        <v>0</v>
      </c>
      <c r="J33" s="9">
        <f t="shared" si="4"/>
        <v>-62.22479576037563</v>
      </c>
    </row>
    <row r="34" spans="1:10" ht="15">
      <c r="A34" s="10" t="s">
        <v>29</v>
      </c>
      <c r="B34" s="3">
        <v>490980</v>
      </c>
      <c r="C34" s="3">
        <v>112322</v>
      </c>
      <c r="D34" s="3">
        <f t="shared" si="0"/>
        <v>603302</v>
      </c>
      <c r="E34" s="3">
        <v>248047</v>
      </c>
      <c r="F34" s="3">
        <v>46889</v>
      </c>
      <c r="G34" s="3">
        <f t="shared" si="1"/>
        <v>294936</v>
      </c>
      <c r="H34" s="4">
        <f t="shared" si="2"/>
        <v>-49.47920485559493</v>
      </c>
      <c r="I34" s="4">
        <f t="shared" si="3"/>
        <v>-58.25483876711597</v>
      </c>
      <c r="J34" s="5">
        <f t="shared" si="4"/>
        <v>-51.11304122976552</v>
      </c>
    </row>
    <row r="35" spans="1:10" ht="15">
      <c r="A35" s="6" t="s">
        <v>67</v>
      </c>
      <c r="B35" s="7">
        <v>134526</v>
      </c>
      <c r="C35" s="7">
        <v>1081</v>
      </c>
      <c r="D35" s="7">
        <f t="shared" si="0"/>
        <v>135607</v>
      </c>
      <c r="E35" s="7">
        <v>60984</v>
      </c>
      <c r="F35" s="7">
        <v>169</v>
      </c>
      <c r="G35" s="7">
        <f t="shared" si="1"/>
        <v>61153</v>
      </c>
      <c r="H35" s="8">
        <f t="shared" si="2"/>
        <v>-54.66749921948174</v>
      </c>
      <c r="I35" s="8">
        <f t="shared" si="3"/>
        <v>-84.36632747456059</v>
      </c>
      <c r="J35" s="9">
        <f t="shared" si="4"/>
        <v>-54.904245356065694</v>
      </c>
    </row>
    <row r="36" spans="1:10" ht="15">
      <c r="A36" s="10" t="s">
        <v>30</v>
      </c>
      <c r="B36" s="3">
        <v>40525</v>
      </c>
      <c r="C36" s="3">
        <v>45360</v>
      </c>
      <c r="D36" s="3">
        <f t="shared" si="0"/>
        <v>85885</v>
      </c>
      <c r="E36" s="3">
        <v>20161</v>
      </c>
      <c r="F36" s="3">
        <v>4242</v>
      </c>
      <c r="G36" s="3">
        <f t="shared" si="1"/>
        <v>24403</v>
      </c>
      <c r="H36" s="4">
        <f t="shared" si="2"/>
        <v>-50.25046267735965</v>
      </c>
      <c r="I36" s="4">
        <f t="shared" si="3"/>
        <v>-90.64814814814814</v>
      </c>
      <c r="J36" s="5">
        <f t="shared" si="4"/>
        <v>-71.58642370611865</v>
      </c>
    </row>
    <row r="37" spans="1:10" ht="15">
      <c r="A37" s="6" t="s">
        <v>31</v>
      </c>
      <c r="B37" s="7">
        <v>133064</v>
      </c>
      <c r="C37" s="7">
        <v>0</v>
      </c>
      <c r="D37" s="7">
        <f t="shared" si="0"/>
        <v>133064</v>
      </c>
      <c r="E37" s="7">
        <v>66228</v>
      </c>
      <c r="F37" s="7">
        <v>470</v>
      </c>
      <c r="G37" s="7">
        <f t="shared" si="1"/>
        <v>66698</v>
      </c>
      <c r="H37" s="8">
        <f t="shared" si="2"/>
        <v>-50.22846149221427</v>
      </c>
      <c r="I37" s="8">
        <f t="shared" si="3"/>
        <v>0</v>
      </c>
      <c r="J37" s="9">
        <f t="shared" si="4"/>
        <v>-49.87524800096194</v>
      </c>
    </row>
    <row r="38" spans="1:10" ht="15">
      <c r="A38" s="10" t="s">
        <v>32</v>
      </c>
      <c r="B38" s="3">
        <v>277604</v>
      </c>
      <c r="C38" s="3">
        <v>194</v>
      </c>
      <c r="D38" s="3">
        <f t="shared" si="0"/>
        <v>277798</v>
      </c>
      <c r="E38" s="3">
        <v>167315</v>
      </c>
      <c r="F38" s="3">
        <v>0</v>
      </c>
      <c r="G38" s="3">
        <f t="shared" si="1"/>
        <v>167315</v>
      </c>
      <c r="H38" s="4">
        <f t="shared" si="2"/>
        <v>-39.72889439633435</v>
      </c>
      <c r="I38" s="4">
        <f t="shared" si="3"/>
        <v>-100</v>
      </c>
      <c r="J38" s="5">
        <f t="shared" si="4"/>
        <v>-39.770984672315855</v>
      </c>
    </row>
    <row r="39" spans="1:10" ht="15">
      <c r="A39" s="6" t="s">
        <v>33</v>
      </c>
      <c r="B39" s="7">
        <v>28920</v>
      </c>
      <c r="C39" s="7">
        <v>1341</v>
      </c>
      <c r="D39" s="7">
        <f t="shared" si="0"/>
        <v>30261</v>
      </c>
      <c r="E39" s="7">
        <v>13581</v>
      </c>
      <c r="F39" s="7">
        <v>1267</v>
      </c>
      <c r="G39" s="7">
        <f t="shared" si="1"/>
        <v>14848</v>
      </c>
      <c r="H39" s="8">
        <f t="shared" si="2"/>
        <v>-53.03941908713693</v>
      </c>
      <c r="I39" s="8">
        <f t="shared" si="3"/>
        <v>-5.51826994780015</v>
      </c>
      <c r="J39" s="9">
        <f t="shared" si="4"/>
        <v>-50.93354482667459</v>
      </c>
    </row>
    <row r="40" spans="1:10" ht="15">
      <c r="A40" s="10" t="s">
        <v>34</v>
      </c>
      <c r="B40" s="3">
        <v>958872</v>
      </c>
      <c r="C40" s="3">
        <v>135231</v>
      </c>
      <c r="D40" s="3">
        <f t="shared" si="0"/>
        <v>1094103</v>
      </c>
      <c r="E40" s="3">
        <v>453121</v>
      </c>
      <c r="F40" s="3">
        <v>78454</v>
      </c>
      <c r="G40" s="3">
        <f t="shared" si="1"/>
        <v>531575</v>
      </c>
      <c r="H40" s="4">
        <f t="shared" si="2"/>
        <v>-52.74437046863398</v>
      </c>
      <c r="I40" s="4">
        <f t="shared" si="3"/>
        <v>-41.98519570216888</v>
      </c>
      <c r="J40" s="5">
        <f t="shared" si="4"/>
        <v>-51.414537753758104</v>
      </c>
    </row>
    <row r="41" spans="1:10" ht="15">
      <c r="A41" s="6" t="s">
        <v>35</v>
      </c>
      <c r="B41" s="7">
        <v>25596</v>
      </c>
      <c r="C41" s="7">
        <v>1344</v>
      </c>
      <c r="D41" s="7">
        <f t="shared" si="0"/>
        <v>26940</v>
      </c>
      <c r="E41" s="7">
        <v>10604</v>
      </c>
      <c r="F41" s="7">
        <v>1016</v>
      </c>
      <c r="G41" s="7">
        <f t="shared" si="1"/>
        <v>11620</v>
      </c>
      <c r="H41" s="8">
        <f t="shared" si="2"/>
        <v>-58.57165182059697</v>
      </c>
      <c r="I41" s="8">
        <f t="shared" si="3"/>
        <v>-24.404761904761905</v>
      </c>
      <c r="J41" s="9">
        <f t="shared" si="4"/>
        <v>-56.86711210096511</v>
      </c>
    </row>
    <row r="42" spans="1:10" ht="15">
      <c r="A42" s="10" t="s">
        <v>36</v>
      </c>
      <c r="B42" s="3">
        <v>441130</v>
      </c>
      <c r="C42" s="3">
        <v>45224</v>
      </c>
      <c r="D42" s="3">
        <f t="shared" si="0"/>
        <v>486354</v>
      </c>
      <c r="E42" s="3">
        <v>206875</v>
      </c>
      <c r="F42" s="3">
        <v>25137</v>
      </c>
      <c r="G42" s="3">
        <f t="shared" si="1"/>
        <v>232012</v>
      </c>
      <c r="H42" s="4">
        <f t="shared" si="2"/>
        <v>-53.103393557454716</v>
      </c>
      <c r="I42" s="4">
        <f t="shared" si="3"/>
        <v>-44.416681408101894</v>
      </c>
      <c r="J42" s="5">
        <f t="shared" si="4"/>
        <v>-52.29565296060071</v>
      </c>
    </row>
    <row r="43" spans="1:10" ht="15">
      <c r="A43" s="6" t="s">
        <v>37</v>
      </c>
      <c r="B43" s="7">
        <v>369152</v>
      </c>
      <c r="C43" s="7">
        <v>2450</v>
      </c>
      <c r="D43" s="7">
        <f t="shared" si="0"/>
        <v>371602</v>
      </c>
      <c r="E43" s="7">
        <v>207440</v>
      </c>
      <c r="F43" s="7">
        <v>2203</v>
      </c>
      <c r="G43" s="7">
        <f t="shared" si="1"/>
        <v>209643</v>
      </c>
      <c r="H43" s="8">
        <f t="shared" si="2"/>
        <v>-43.806345353675454</v>
      </c>
      <c r="I43" s="8">
        <f t="shared" si="3"/>
        <v>-10.081632653061225</v>
      </c>
      <c r="J43" s="9">
        <f t="shared" si="4"/>
        <v>-43.58399578043175</v>
      </c>
    </row>
    <row r="44" spans="1:10" ht="15">
      <c r="A44" s="10" t="s">
        <v>38</v>
      </c>
      <c r="B44" s="3">
        <v>296324</v>
      </c>
      <c r="C44" s="3">
        <v>583</v>
      </c>
      <c r="D44" s="3">
        <f t="shared" si="0"/>
        <v>296907</v>
      </c>
      <c r="E44" s="3">
        <v>164964</v>
      </c>
      <c r="F44" s="3">
        <v>477</v>
      </c>
      <c r="G44" s="3">
        <f t="shared" si="1"/>
        <v>165441</v>
      </c>
      <c r="H44" s="4">
        <f t="shared" si="2"/>
        <v>-44.32985515854268</v>
      </c>
      <c r="I44" s="4">
        <f t="shared" si="3"/>
        <v>-18.181818181818183</v>
      </c>
      <c r="J44" s="5">
        <f t="shared" si="4"/>
        <v>-44.278511453081265</v>
      </c>
    </row>
    <row r="45" spans="1:10" ht="15">
      <c r="A45" s="6" t="s">
        <v>70</v>
      </c>
      <c r="B45" s="7">
        <v>193504</v>
      </c>
      <c r="C45" s="7">
        <v>157</v>
      </c>
      <c r="D45" s="7">
        <f t="shared" si="0"/>
        <v>193661</v>
      </c>
      <c r="E45" s="7">
        <v>104831</v>
      </c>
      <c r="F45" s="7">
        <v>903</v>
      </c>
      <c r="G45" s="7">
        <f t="shared" si="1"/>
        <v>105734</v>
      </c>
      <c r="H45" s="8">
        <f t="shared" si="2"/>
        <v>-45.82489250868199</v>
      </c>
      <c r="I45" s="8">
        <f t="shared" si="3"/>
        <v>475.15923566878985</v>
      </c>
      <c r="J45" s="9">
        <f t="shared" si="4"/>
        <v>-45.40253329271252</v>
      </c>
    </row>
    <row r="46" spans="1:10" ht="15">
      <c r="A46" s="10" t="s">
        <v>39</v>
      </c>
      <c r="B46" s="3">
        <v>219644</v>
      </c>
      <c r="C46" s="3">
        <v>2071</v>
      </c>
      <c r="D46" s="3">
        <f t="shared" si="0"/>
        <v>221715</v>
      </c>
      <c r="E46" s="3">
        <v>90850</v>
      </c>
      <c r="F46" s="3">
        <v>1148</v>
      </c>
      <c r="G46" s="3">
        <f t="shared" si="1"/>
        <v>91998</v>
      </c>
      <c r="H46" s="4">
        <f t="shared" si="2"/>
        <v>-58.63761359290488</v>
      </c>
      <c r="I46" s="4">
        <f t="shared" si="3"/>
        <v>-44.567841622404636</v>
      </c>
      <c r="J46" s="5">
        <f t="shared" si="4"/>
        <v>-58.5061903795413</v>
      </c>
    </row>
    <row r="47" spans="1:10" ht="15">
      <c r="A47" s="6" t="s">
        <v>40</v>
      </c>
      <c r="B47" s="7">
        <v>505668</v>
      </c>
      <c r="C47" s="7">
        <v>5734</v>
      </c>
      <c r="D47" s="7">
        <f t="shared" si="0"/>
        <v>511402</v>
      </c>
      <c r="E47" s="7">
        <v>229068</v>
      </c>
      <c r="F47" s="7">
        <v>5904</v>
      </c>
      <c r="G47" s="7">
        <f t="shared" si="1"/>
        <v>234972</v>
      </c>
      <c r="H47" s="8">
        <f t="shared" si="2"/>
        <v>-54.69992168774769</v>
      </c>
      <c r="I47" s="8">
        <f t="shared" si="3"/>
        <v>2.9647715381932334</v>
      </c>
      <c r="J47" s="9">
        <f t="shared" si="4"/>
        <v>-54.0533670185099</v>
      </c>
    </row>
    <row r="48" spans="1:10" ht="15">
      <c r="A48" s="10" t="s">
        <v>41</v>
      </c>
      <c r="B48" s="3">
        <v>700328</v>
      </c>
      <c r="C48" s="3">
        <v>37800</v>
      </c>
      <c r="D48" s="3">
        <f t="shared" si="0"/>
        <v>738128</v>
      </c>
      <c r="E48" s="3">
        <v>344941</v>
      </c>
      <c r="F48" s="3">
        <v>31113</v>
      </c>
      <c r="G48" s="3">
        <f t="shared" si="1"/>
        <v>376054</v>
      </c>
      <c r="H48" s="4">
        <f t="shared" si="2"/>
        <v>-50.74579339966415</v>
      </c>
      <c r="I48" s="4">
        <f t="shared" si="3"/>
        <v>-17.69047619047619</v>
      </c>
      <c r="J48" s="5">
        <f t="shared" si="4"/>
        <v>-49.0530097760822</v>
      </c>
    </row>
    <row r="49" spans="1:10" ht="15">
      <c r="A49" s="6" t="s">
        <v>42</v>
      </c>
      <c r="B49" s="7">
        <v>11395</v>
      </c>
      <c r="C49" s="7">
        <v>0</v>
      </c>
      <c r="D49" s="7">
        <f t="shared" si="0"/>
        <v>11395</v>
      </c>
      <c r="E49" s="7">
        <v>10854</v>
      </c>
      <c r="F49" s="7">
        <v>0</v>
      </c>
      <c r="G49" s="7">
        <f t="shared" si="1"/>
        <v>10854</v>
      </c>
      <c r="H49" s="8">
        <f t="shared" si="2"/>
        <v>-4.747696358051777</v>
      </c>
      <c r="I49" s="8">
        <f t="shared" si="3"/>
        <v>0</v>
      </c>
      <c r="J49" s="9">
        <f t="shared" si="4"/>
        <v>-4.747696358051777</v>
      </c>
    </row>
    <row r="50" spans="1:10" ht="15">
      <c r="A50" s="10" t="s">
        <v>43</v>
      </c>
      <c r="B50" s="3">
        <v>68844</v>
      </c>
      <c r="C50" s="3">
        <v>319</v>
      </c>
      <c r="D50" s="3">
        <f t="shared" si="0"/>
        <v>69163</v>
      </c>
      <c r="E50" s="3">
        <v>34317</v>
      </c>
      <c r="F50" s="3">
        <v>0</v>
      </c>
      <c r="G50" s="3">
        <f t="shared" si="1"/>
        <v>34317</v>
      </c>
      <c r="H50" s="4">
        <f t="shared" si="2"/>
        <v>-50.15251873801638</v>
      </c>
      <c r="I50" s="4">
        <f t="shared" si="3"/>
        <v>-100</v>
      </c>
      <c r="J50" s="5">
        <f t="shared" si="4"/>
        <v>-50.382429911947135</v>
      </c>
    </row>
    <row r="51" spans="1:10" ht="15">
      <c r="A51" s="6" t="s">
        <v>44</v>
      </c>
      <c r="B51" s="7">
        <v>252133</v>
      </c>
      <c r="C51" s="7">
        <v>1598</v>
      </c>
      <c r="D51" s="7">
        <f t="shared" si="0"/>
        <v>253731</v>
      </c>
      <c r="E51" s="7">
        <v>115223</v>
      </c>
      <c r="F51" s="7">
        <v>3191</v>
      </c>
      <c r="G51" s="7">
        <f t="shared" si="1"/>
        <v>118414</v>
      </c>
      <c r="H51" s="8">
        <f t="shared" si="2"/>
        <v>-54.30070637322365</v>
      </c>
      <c r="I51" s="8">
        <f t="shared" si="3"/>
        <v>99.68710888610764</v>
      </c>
      <c r="J51" s="9">
        <f t="shared" si="4"/>
        <v>-53.33088980061561</v>
      </c>
    </row>
    <row r="52" spans="1:10" ht="15">
      <c r="A52" s="10" t="s">
        <v>75</v>
      </c>
      <c r="B52" s="3">
        <v>357065</v>
      </c>
      <c r="C52" s="3">
        <v>9870</v>
      </c>
      <c r="D52" s="3">
        <f t="shared" si="0"/>
        <v>366935</v>
      </c>
      <c r="E52" s="3">
        <v>203394</v>
      </c>
      <c r="F52" s="3">
        <v>4217</v>
      </c>
      <c r="G52" s="3">
        <f t="shared" si="1"/>
        <v>207611</v>
      </c>
      <c r="H52" s="4">
        <f t="shared" si="2"/>
        <v>-43.037262123142845</v>
      </c>
      <c r="I52" s="4">
        <f t="shared" si="3"/>
        <v>-57.274569402228984</v>
      </c>
      <c r="J52" s="5">
        <f t="shared" si="4"/>
        <v>-43.420224290405656</v>
      </c>
    </row>
    <row r="53" spans="1:10" ht="15">
      <c r="A53" s="6" t="s">
        <v>45</v>
      </c>
      <c r="B53" s="7">
        <v>187492</v>
      </c>
      <c r="C53" s="7">
        <v>0</v>
      </c>
      <c r="D53" s="7">
        <f t="shared" si="0"/>
        <v>187492</v>
      </c>
      <c r="E53" s="7">
        <v>90605</v>
      </c>
      <c r="F53" s="7">
        <v>0</v>
      </c>
      <c r="G53" s="7">
        <f t="shared" si="1"/>
        <v>90605</v>
      </c>
      <c r="H53" s="8">
        <f t="shared" si="2"/>
        <v>-51.67527147824974</v>
      </c>
      <c r="I53" s="8">
        <f t="shared" si="3"/>
        <v>0</v>
      </c>
      <c r="J53" s="9">
        <f t="shared" si="4"/>
        <v>-51.67527147824974</v>
      </c>
    </row>
    <row r="54" spans="1:10" ht="15">
      <c r="A54" s="10" t="s">
        <v>71</v>
      </c>
      <c r="B54" s="3">
        <v>34476</v>
      </c>
      <c r="C54" s="3">
        <v>1816</v>
      </c>
      <c r="D54" s="3">
        <f t="shared" si="0"/>
        <v>36292</v>
      </c>
      <c r="E54" s="3">
        <v>17163</v>
      </c>
      <c r="F54" s="3">
        <v>355</v>
      </c>
      <c r="G54" s="3">
        <f t="shared" si="1"/>
        <v>17518</v>
      </c>
      <c r="H54" s="4">
        <f t="shared" si="2"/>
        <v>-50.217542638357116</v>
      </c>
      <c r="I54" s="4">
        <f t="shared" si="3"/>
        <v>-80.45154185022027</v>
      </c>
      <c r="J54" s="5">
        <f t="shared" si="4"/>
        <v>-51.730408905543925</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12756</v>
      </c>
      <c r="C56" s="3">
        <v>508</v>
      </c>
      <c r="D56" s="3">
        <f t="shared" si="0"/>
        <v>13264</v>
      </c>
      <c r="E56" s="3">
        <v>6804</v>
      </c>
      <c r="F56" s="3">
        <v>714</v>
      </c>
      <c r="G56" s="3">
        <f>+E56+F56</f>
        <v>7518</v>
      </c>
      <c r="H56" s="4">
        <f t="shared" si="2"/>
        <v>-46.66039510818438</v>
      </c>
      <c r="I56" s="4">
        <f t="shared" si="3"/>
        <v>40.55118110236221</v>
      </c>
      <c r="J56" s="5">
        <f t="shared" si="4"/>
        <v>-43.32026537997587</v>
      </c>
    </row>
    <row r="57" spans="1:10" ht="15">
      <c r="A57" s="6" t="s">
        <v>48</v>
      </c>
      <c r="B57" s="7">
        <v>718360</v>
      </c>
      <c r="C57" s="7">
        <v>5539</v>
      </c>
      <c r="D57" s="7">
        <f t="shared" si="0"/>
        <v>723899</v>
      </c>
      <c r="E57" s="7">
        <v>380029</v>
      </c>
      <c r="F57" s="7">
        <v>1237</v>
      </c>
      <c r="G57" s="7">
        <f t="shared" si="1"/>
        <v>381266</v>
      </c>
      <c r="H57" s="8">
        <f t="shared" si="2"/>
        <v>-47.09769474915084</v>
      </c>
      <c r="I57" s="8">
        <f t="shared" si="3"/>
        <v>-77.66744899801408</v>
      </c>
      <c r="J57" s="9">
        <f t="shared" si="4"/>
        <v>-47.33160288935335</v>
      </c>
    </row>
    <row r="58" spans="1:10" ht="15">
      <c r="A58" s="10" t="s">
        <v>57</v>
      </c>
      <c r="B58" s="3">
        <v>31478</v>
      </c>
      <c r="C58" s="3">
        <v>7829</v>
      </c>
      <c r="D58" s="3">
        <f t="shared" si="0"/>
        <v>39307</v>
      </c>
      <c r="E58" s="3">
        <v>9512</v>
      </c>
      <c r="F58" s="3">
        <v>5119</v>
      </c>
      <c r="G58" s="3">
        <f t="shared" si="1"/>
        <v>14631</v>
      </c>
      <c r="H58" s="4">
        <f t="shared" si="2"/>
        <v>-69.78207001715484</v>
      </c>
      <c r="I58" s="4">
        <f t="shared" si="3"/>
        <v>-34.61489334525482</v>
      </c>
      <c r="J58" s="5">
        <f t="shared" si="4"/>
        <v>-62.77762230645941</v>
      </c>
    </row>
    <row r="59" spans="1:10" ht="15">
      <c r="A59" s="6" t="s">
        <v>58</v>
      </c>
      <c r="B59" s="7">
        <v>3720</v>
      </c>
      <c r="C59" s="7">
        <v>1087</v>
      </c>
      <c r="D59" s="7">
        <f t="shared" si="0"/>
        <v>4807</v>
      </c>
      <c r="E59" s="7">
        <v>2703</v>
      </c>
      <c r="F59" s="7">
        <v>300</v>
      </c>
      <c r="G59" s="7">
        <f t="shared" si="1"/>
        <v>3003</v>
      </c>
      <c r="H59" s="8">
        <f t="shared" si="2"/>
        <v>-27.338709677419352</v>
      </c>
      <c r="I59" s="8">
        <f t="shared" si="3"/>
        <v>-72.40110395584176</v>
      </c>
      <c r="J59" s="9">
        <f t="shared" si="4"/>
        <v>-37.52860411899314</v>
      </c>
    </row>
    <row r="60" spans="1:10" ht="15">
      <c r="A60" s="11" t="s">
        <v>49</v>
      </c>
      <c r="B60" s="12">
        <f>B61-SUM(B6+B10+B20+B32+B58+B59+B5)</f>
        <v>34565391</v>
      </c>
      <c r="C60" s="12">
        <f>C61-SUM(C6+C10+C20+C32+C58+C59+C5)</f>
        <v>26934632</v>
      </c>
      <c r="D60" s="12">
        <f>D61-SUM(D6+D10+D20+D32+D58+D59+D5)</f>
        <v>61500023</v>
      </c>
      <c r="E60" s="12">
        <f>E61-SUM(E6+E10+E20+E32+E58+E59+E5)</f>
        <v>13472076</v>
      </c>
      <c r="F60" s="12">
        <f>F61-SUM(F6+F10+F20+F32+F58+F59+F5)</f>
        <v>2394463</v>
      </c>
      <c r="G60" s="12">
        <f>G61-SUM(G6+G10+G20+G32+G58+G59+G5)</f>
        <v>15866539</v>
      </c>
      <c r="H60" s="13">
        <f aca="true" t="shared" si="5" ref="H60:J61">+_xlfn.IFERROR(((E60-B60)/B60)*100,0)</f>
        <v>-61.024378402084324</v>
      </c>
      <c r="I60" s="13">
        <f t="shared" si="5"/>
        <v>-91.11009573102761</v>
      </c>
      <c r="J60" s="13">
        <f t="shared" si="5"/>
        <v>-74.20075924199247</v>
      </c>
    </row>
    <row r="61" spans="1:10" ht="15">
      <c r="A61" s="14" t="s">
        <v>50</v>
      </c>
      <c r="B61" s="15">
        <f>SUM(B4:B59)</f>
        <v>49382689</v>
      </c>
      <c r="C61" s="15">
        <f>SUM(C4:C59)</f>
        <v>45244323</v>
      </c>
      <c r="D61" s="15">
        <f>SUM(D4:D59)</f>
        <v>94627012</v>
      </c>
      <c r="E61" s="15">
        <f>SUM(E4:E59)</f>
        <v>21899134</v>
      </c>
      <c r="F61" s="15">
        <f>SUM(F4:F59)</f>
        <v>14552909</v>
      </c>
      <c r="G61" s="15">
        <f>SUM(G4:G59)</f>
        <v>36452043</v>
      </c>
      <c r="H61" s="16">
        <f t="shared" si="5"/>
        <v>-55.65422935960414</v>
      </c>
      <c r="I61" s="16">
        <f t="shared" si="5"/>
        <v>-67.83483974331985</v>
      </c>
      <c r="J61" s="16">
        <f t="shared" si="5"/>
        <v>-61.47818447442893</v>
      </c>
    </row>
    <row r="62" spans="1:10" ht="15">
      <c r="A62" s="11" t="s">
        <v>60</v>
      </c>
      <c r="B62" s="12"/>
      <c r="C62" s="12"/>
      <c r="D62" s="12">
        <v>298996</v>
      </c>
      <c r="E62" s="12"/>
      <c r="F62" s="12"/>
      <c r="G62" s="12">
        <v>34611</v>
      </c>
      <c r="H62" s="13"/>
      <c r="I62" s="13"/>
      <c r="J62" s="13">
        <f>+_xlfn.IFERROR(((G62-D62)/D62)*100,0)</f>
        <v>-88.42425985631914</v>
      </c>
    </row>
    <row r="63" spans="1:10" ht="15">
      <c r="A63" s="11" t="s">
        <v>61</v>
      </c>
      <c r="B63" s="12"/>
      <c r="C63" s="12"/>
      <c r="D63" s="32">
        <v>4865</v>
      </c>
      <c r="E63" s="12"/>
      <c r="F63" s="12"/>
      <c r="G63" s="12">
        <v>75</v>
      </c>
      <c r="H63" s="13"/>
      <c r="I63" s="13"/>
      <c r="J63" s="13">
        <f>+_xlfn.IFERROR(((G63-D63)/D63)*100,0)</f>
        <v>-98.45837615621788</v>
      </c>
    </row>
    <row r="64" spans="1:10" ht="15.75" thickBot="1">
      <c r="A64" s="18" t="s">
        <v>62</v>
      </c>
      <c r="B64" s="19"/>
      <c r="C64" s="19"/>
      <c r="D64" s="19">
        <f>+D62+D63</f>
        <v>303861</v>
      </c>
      <c r="E64" s="19"/>
      <c r="F64" s="19"/>
      <c r="G64" s="19">
        <f>+G62+G63</f>
        <v>34686</v>
      </c>
      <c r="H64" s="57">
        <f>+_xlfn.IFERROR(((G64-D64)/D64)*100,0)</f>
        <v>-88.58491218024031</v>
      </c>
      <c r="I64" s="57"/>
      <c r="J64" s="58"/>
    </row>
    <row r="65" spans="1:10" ht="15.75" thickBot="1">
      <c r="A65" s="20" t="s">
        <v>63</v>
      </c>
      <c r="B65" s="33"/>
      <c r="C65" s="33"/>
      <c r="D65" s="33">
        <f>+D61+D64</f>
        <v>94930873</v>
      </c>
      <c r="E65" s="21"/>
      <c r="F65" s="21"/>
      <c r="G65" s="21">
        <f>+G61+G64</f>
        <v>36486729</v>
      </c>
      <c r="H65" s="61">
        <f>+_xlfn.IFERROR(((G65-D65)/D65)*100,0)</f>
        <v>-61.56494947644693</v>
      </c>
      <c r="I65" s="61"/>
      <c r="J65" s="62"/>
    </row>
    <row r="66" spans="1:10" ht="49.5" customHeight="1">
      <c r="A66" s="48" t="s">
        <v>72</v>
      </c>
      <c r="B66" s="48"/>
      <c r="C66" s="48"/>
      <c r="D66" s="48"/>
      <c r="E66" s="48"/>
      <c r="F66" s="48"/>
      <c r="G66" s="48"/>
      <c r="H66" s="48"/>
      <c r="I66" s="48"/>
      <c r="J66" s="48"/>
    </row>
    <row r="67" ht="15">
      <c r="A67" s="41"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G6" sqref="G6"/>
    </sheetView>
  </sheetViews>
  <sheetFormatPr defaultColWidth="9.140625" defaultRowHeight="15"/>
  <cols>
    <col min="1" max="1" width="36.7109375" style="0" bestFit="1" customWidth="1"/>
    <col min="2" max="10" width="14.28125" style="0" customWidth="1"/>
  </cols>
  <sheetData>
    <row r="1" spans="1:10" ht="22.5" customHeight="1">
      <c r="A1" s="49" t="s">
        <v>0</v>
      </c>
      <c r="B1" s="50"/>
      <c r="C1" s="50"/>
      <c r="D1" s="50"/>
      <c r="E1" s="50"/>
      <c r="F1" s="50"/>
      <c r="G1" s="50"/>
      <c r="H1" s="50"/>
      <c r="I1" s="50"/>
      <c r="J1" s="51"/>
    </row>
    <row r="2" spans="1:10" ht="27" customHeight="1">
      <c r="A2" s="52" t="s">
        <v>1</v>
      </c>
      <c r="B2" s="54" t="s">
        <v>76</v>
      </c>
      <c r="C2" s="54"/>
      <c r="D2" s="54"/>
      <c r="E2" s="54" t="s">
        <v>77</v>
      </c>
      <c r="F2" s="54"/>
      <c r="G2" s="54"/>
      <c r="H2" s="55" t="s">
        <v>74</v>
      </c>
      <c r="I2" s="55"/>
      <c r="J2" s="56"/>
    </row>
    <row r="3" spans="1:10" ht="15">
      <c r="A3" s="53"/>
      <c r="B3" s="1" t="s">
        <v>2</v>
      </c>
      <c r="C3" s="1" t="s">
        <v>3</v>
      </c>
      <c r="D3" s="1" t="s">
        <v>4</v>
      </c>
      <c r="E3" s="1" t="s">
        <v>2</v>
      </c>
      <c r="F3" s="1" t="s">
        <v>3</v>
      </c>
      <c r="G3" s="1" t="s">
        <v>4</v>
      </c>
      <c r="H3" s="1" t="s">
        <v>2</v>
      </c>
      <c r="I3" s="1" t="s">
        <v>3</v>
      </c>
      <c r="J3" s="2" t="s">
        <v>4</v>
      </c>
    </row>
    <row r="4" spans="1:11" ht="15">
      <c r="A4" s="10" t="s">
        <v>5</v>
      </c>
      <c r="B4" s="3">
        <v>32908</v>
      </c>
      <c r="C4" s="3">
        <v>87946</v>
      </c>
      <c r="D4" s="3">
        <f>+B4+C4</f>
        <v>120854</v>
      </c>
      <c r="E4" s="3">
        <v>3738</v>
      </c>
      <c r="F4" s="3">
        <v>12481</v>
      </c>
      <c r="G4" s="3">
        <f>SUM(E4:F4)</f>
        <v>16219</v>
      </c>
      <c r="H4" s="4">
        <f>+_xlfn.IFERROR(((E4-B4)/B4)*100,0)</f>
        <v>-88.64105992463838</v>
      </c>
      <c r="I4" s="4">
        <f>+_xlfn.IFERROR(((F4-C4)/C4)*100,0)</f>
        <v>-85.8083369340277</v>
      </c>
      <c r="J4" s="5">
        <f>+_xlfn.IFERROR(((G4-D4)/D4)*100,0)</f>
        <v>-86.57967464874973</v>
      </c>
      <c r="K4" s="36"/>
    </row>
    <row r="5" spans="1:11" ht="15">
      <c r="A5" s="6" t="s">
        <v>69</v>
      </c>
      <c r="B5" s="7">
        <v>27981</v>
      </c>
      <c r="C5" s="7">
        <v>76037</v>
      </c>
      <c r="D5" s="7">
        <f aca="true" t="shared" si="0" ref="D5:D59">+B5+C5</f>
        <v>104018</v>
      </c>
      <c r="E5" s="7">
        <v>26651</v>
      </c>
      <c r="F5" s="7">
        <v>69872</v>
      </c>
      <c r="G5" s="7">
        <f>+E5+F5</f>
        <v>96523</v>
      </c>
      <c r="H5" s="8">
        <f>+_xlfn.IFERROR(((E5-B5)/B5)*100,0)</f>
        <v>-4.753225402952003</v>
      </c>
      <c r="I5" s="8">
        <f>+_xlfn.IFERROR(((F5-C5)/C5)*100,0)</f>
        <v>-8.107894840669674</v>
      </c>
      <c r="J5" s="9">
        <f>+_xlfn.IFERROR(((G5-D5)/D5)*100,0)</f>
        <v>-7.2054836662885275</v>
      </c>
      <c r="K5" s="36"/>
    </row>
    <row r="6" spans="1:10" ht="15">
      <c r="A6" s="10" t="s">
        <v>53</v>
      </c>
      <c r="B6" s="3">
        <v>66274</v>
      </c>
      <c r="C6" s="3">
        <v>46984</v>
      </c>
      <c r="D6" s="3">
        <f t="shared" si="0"/>
        <v>113258</v>
      </c>
      <c r="E6" s="3">
        <v>32478</v>
      </c>
      <c r="F6" s="3">
        <v>20494</v>
      </c>
      <c r="G6" s="3">
        <f aca="true" t="shared" si="1" ref="G6:G59">SUM(E6:F6)</f>
        <v>52972</v>
      </c>
      <c r="H6" s="4">
        <f aca="true" t="shared" si="2" ref="H6:H59">+_xlfn.IFERROR(((E6-B6)/B6)*100,0)</f>
        <v>-50.9943567613242</v>
      </c>
      <c r="I6" s="4">
        <f aca="true" t="shared" si="3" ref="I6:I61">+_xlfn.IFERROR(((F6-C6)/C6)*100,0)</f>
        <v>-56.380895624042225</v>
      </c>
      <c r="J6" s="5">
        <f aca="true" t="shared" si="4" ref="J6:J61">+_xlfn.IFERROR(((G6-D6)/D6)*100,0)</f>
        <v>-53.22891098200569</v>
      </c>
    </row>
    <row r="7" spans="1:10" ht="15">
      <c r="A7" s="6" t="s">
        <v>6</v>
      </c>
      <c r="B7" s="7">
        <v>41232</v>
      </c>
      <c r="C7" s="7">
        <v>9506</v>
      </c>
      <c r="D7" s="7">
        <f t="shared" si="0"/>
        <v>50738</v>
      </c>
      <c r="E7" s="7">
        <v>19547</v>
      </c>
      <c r="F7" s="7">
        <v>4456</v>
      </c>
      <c r="G7" s="7">
        <f t="shared" si="1"/>
        <v>24003</v>
      </c>
      <c r="H7" s="8">
        <f t="shared" si="2"/>
        <v>-52.59264648816453</v>
      </c>
      <c r="I7" s="8">
        <f t="shared" si="3"/>
        <v>-53.12434252051336</v>
      </c>
      <c r="J7" s="9">
        <f t="shared" si="4"/>
        <v>-52.69226220978359</v>
      </c>
    </row>
    <row r="8" spans="1:10" ht="15">
      <c r="A8" s="10" t="s">
        <v>7</v>
      </c>
      <c r="B8" s="3">
        <v>30773</v>
      </c>
      <c r="C8" s="3">
        <v>8585</v>
      </c>
      <c r="D8" s="3">
        <f t="shared" si="0"/>
        <v>39358</v>
      </c>
      <c r="E8" s="3">
        <v>15599</v>
      </c>
      <c r="F8" s="3">
        <v>3490</v>
      </c>
      <c r="G8" s="3">
        <f t="shared" si="1"/>
        <v>19089</v>
      </c>
      <c r="H8" s="4">
        <f t="shared" si="2"/>
        <v>-49.30945959120008</v>
      </c>
      <c r="I8" s="4">
        <f t="shared" si="3"/>
        <v>-59.34769947582994</v>
      </c>
      <c r="J8" s="5">
        <f t="shared" si="4"/>
        <v>-51.49905991158087</v>
      </c>
    </row>
    <row r="9" spans="1:10" ht="15">
      <c r="A9" s="6" t="s">
        <v>8</v>
      </c>
      <c r="B9" s="7">
        <v>25341</v>
      </c>
      <c r="C9" s="7">
        <v>59263</v>
      </c>
      <c r="D9" s="7">
        <f t="shared" si="0"/>
        <v>84604</v>
      </c>
      <c r="E9" s="7">
        <v>13569</v>
      </c>
      <c r="F9" s="7">
        <v>8905</v>
      </c>
      <c r="G9" s="7">
        <f t="shared" si="1"/>
        <v>22474</v>
      </c>
      <c r="H9" s="8">
        <f t="shared" si="2"/>
        <v>-46.45436249556055</v>
      </c>
      <c r="I9" s="8">
        <f t="shared" si="3"/>
        <v>-84.97376103133489</v>
      </c>
      <c r="J9" s="9">
        <f t="shared" si="4"/>
        <v>-73.4362441492128</v>
      </c>
    </row>
    <row r="10" spans="1:10" ht="15">
      <c r="A10" s="10" t="s">
        <v>54</v>
      </c>
      <c r="B10" s="3">
        <v>1900</v>
      </c>
      <c r="C10" s="3">
        <v>1397</v>
      </c>
      <c r="D10" s="3">
        <f t="shared" si="0"/>
        <v>3297</v>
      </c>
      <c r="E10" s="3">
        <v>722</v>
      </c>
      <c r="F10" s="3">
        <v>106</v>
      </c>
      <c r="G10" s="3">
        <f t="shared" si="1"/>
        <v>828</v>
      </c>
      <c r="H10" s="4">
        <f t="shared" si="2"/>
        <v>-62</v>
      </c>
      <c r="I10" s="4">
        <f t="shared" si="3"/>
        <v>-92.41231209735147</v>
      </c>
      <c r="J10" s="5">
        <f t="shared" si="4"/>
        <v>-74.8862602365787</v>
      </c>
    </row>
    <row r="11" spans="1:10" ht="15">
      <c r="A11" s="6" t="s">
        <v>9</v>
      </c>
      <c r="B11" s="7">
        <v>10509</v>
      </c>
      <c r="C11" s="7">
        <v>6924</v>
      </c>
      <c r="D11" s="7">
        <f t="shared" si="0"/>
        <v>17433</v>
      </c>
      <c r="E11" s="7">
        <v>5545</v>
      </c>
      <c r="F11" s="7">
        <v>177</v>
      </c>
      <c r="G11" s="7">
        <f t="shared" si="1"/>
        <v>5722</v>
      </c>
      <c r="H11" s="8">
        <f t="shared" si="2"/>
        <v>-47.235702730992486</v>
      </c>
      <c r="I11" s="8">
        <f>+_xlfn.IFERROR(((F11-C11)/C11)*100,0)</f>
        <v>-97.44367417677643</v>
      </c>
      <c r="J11" s="9">
        <f t="shared" si="4"/>
        <v>-67.17719268054839</v>
      </c>
    </row>
    <row r="12" spans="1:10" ht="15">
      <c r="A12" s="10" t="s">
        <v>10</v>
      </c>
      <c r="B12" s="3">
        <v>7988</v>
      </c>
      <c r="C12" s="3">
        <v>4289</v>
      </c>
      <c r="D12" s="3">
        <f t="shared" si="0"/>
        <v>12277</v>
      </c>
      <c r="E12" s="3">
        <v>3308</v>
      </c>
      <c r="F12" s="3">
        <v>227</v>
      </c>
      <c r="G12" s="3">
        <f t="shared" si="1"/>
        <v>3535</v>
      </c>
      <c r="H12" s="4">
        <f t="shared" si="2"/>
        <v>-58.5878818227341</v>
      </c>
      <c r="I12" s="4">
        <f t="shared" si="3"/>
        <v>-94.70739100023316</v>
      </c>
      <c r="J12" s="5">
        <f t="shared" si="4"/>
        <v>-71.20632076240125</v>
      </c>
    </row>
    <row r="13" spans="1:10" ht="15">
      <c r="A13" s="6" t="s">
        <v>11</v>
      </c>
      <c r="B13" s="7">
        <v>17118</v>
      </c>
      <c r="C13" s="7">
        <v>3095</v>
      </c>
      <c r="D13" s="7">
        <f t="shared" si="0"/>
        <v>20213</v>
      </c>
      <c r="E13" s="7">
        <v>9784</v>
      </c>
      <c r="F13" s="7">
        <v>1299</v>
      </c>
      <c r="G13" s="7">
        <f t="shared" si="1"/>
        <v>11083</v>
      </c>
      <c r="H13" s="8">
        <f t="shared" si="2"/>
        <v>-42.84379016240215</v>
      </c>
      <c r="I13" s="8">
        <f t="shared" si="3"/>
        <v>-58.02907915993538</v>
      </c>
      <c r="J13" s="9">
        <f t="shared" si="4"/>
        <v>-45.168950675307975</v>
      </c>
    </row>
    <row r="14" spans="1:10" ht="15">
      <c r="A14" s="10" t="s">
        <v>12</v>
      </c>
      <c r="B14" s="3">
        <v>10251</v>
      </c>
      <c r="C14" s="3">
        <v>1626</v>
      </c>
      <c r="D14" s="3">
        <f t="shared" si="0"/>
        <v>11877</v>
      </c>
      <c r="E14" s="3">
        <v>4986</v>
      </c>
      <c r="F14" s="3">
        <v>410</v>
      </c>
      <c r="G14" s="3">
        <f t="shared" si="1"/>
        <v>5396</v>
      </c>
      <c r="H14" s="4">
        <f t="shared" si="2"/>
        <v>-51.360842844600526</v>
      </c>
      <c r="I14" s="4">
        <f t="shared" si="3"/>
        <v>-74.78474784747847</v>
      </c>
      <c r="J14" s="5">
        <f t="shared" si="4"/>
        <v>-54.567651763913446</v>
      </c>
    </row>
    <row r="15" spans="1:10" ht="15">
      <c r="A15" s="6" t="s">
        <v>13</v>
      </c>
      <c r="B15" s="7">
        <v>3549</v>
      </c>
      <c r="C15" s="7">
        <v>87</v>
      </c>
      <c r="D15" s="7">
        <f t="shared" si="0"/>
        <v>3636</v>
      </c>
      <c r="E15" s="7">
        <v>1818</v>
      </c>
      <c r="F15" s="7">
        <v>42</v>
      </c>
      <c r="G15" s="7">
        <f t="shared" si="1"/>
        <v>1860</v>
      </c>
      <c r="H15" s="8">
        <f t="shared" si="2"/>
        <v>-48.77430262045647</v>
      </c>
      <c r="I15" s="8">
        <f t="shared" si="3"/>
        <v>-51.724137931034484</v>
      </c>
      <c r="J15" s="9">
        <f t="shared" si="4"/>
        <v>-48.84488448844885</v>
      </c>
    </row>
    <row r="16" spans="1:10" ht="15">
      <c r="A16" s="10" t="s">
        <v>14</v>
      </c>
      <c r="B16" s="3">
        <v>8469</v>
      </c>
      <c r="C16" s="3">
        <v>1090</v>
      </c>
      <c r="D16" s="3">
        <f t="shared" si="0"/>
        <v>9559</v>
      </c>
      <c r="E16" s="3">
        <v>5508</v>
      </c>
      <c r="F16" s="3">
        <v>628</v>
      </c>
      <c r="G16" s="3">
        <f t="shared" si="1"/>
        <v>6136</v>
      </c>
      <c r="H16" s="4">
        <f t="shared" si="2"/>
        <v>-34.962805526036135</v>
      </c>
      <c r="I16" s="4">
        <f t="shared" si="3"/>
        <v>-42.38532110091743</v>
      </c>
      <c r="J16" s="5">
        <f t="shared" si="4"/>
        <v>-35.809185061198875</v>
      </c>
    </row>
    <row r="17" spans="1:10" ht="15">
      <c r="A17" s="6" t="s">
        <v>15</v>
      </c>
      <c r="B17" s="7">
        <v>858</v>
      </c>
      <c r="C17" s="7">
        <v>10</v>
      </c>
      <c r="D17" s="7">
        <f t="shared" si="0"/>
        <v>868</v>
      </c>
      <c r="E17" s="7">
        <v>503</v>
      </c>
      <c r="F17" s="7">
        <v>10</v>
      </c>
      <c r="G17" s="7">
        <f t="shared" si="1"/>
        <v>513</v>
      </c>
      <c r="H17" s="8">
        <f t="shared" si="2"/>
        <v>-41.375291375291376</v>
      </c>
      <c r="I17" s="8">
        <f t="shared" si="3"/>
        <v>0</v>
      </c>
      <c r="J17" s="9">
        <f t="shared" si="4"/>
        <v>-40.89861751152073</v>
      </c>
    </row>
    <row r="18" spans="1:10" ht="15">
      <c r="A18" s="10" t="s">
        <v>16</v>
      </c>
      <c r="B18" s="3">
        <v>1135</v>
      </c>
      <c r="C18" s="3">
        <v>3</v>
      </c>
      <c r="D18" s="3">
        <f t="shared" si="0"/>
        <v>1138</v>
      </c>
      <c r="E18" s="3">
        <v>720</v>
      </c>
      <c r="F18" s="3">
        <v>2</v>
      </c>
      <c r="G18" s="3">
        <f t="shared" si="1"/>
        <v>722</v>
      </c>
      <c r="H18" s="4">
        <f t="shared" si="2"/>
        <v>-36.56387665198238</v>
      </c>
      <c r="I18" s="4">
        <f t="shared" si="3"/>
        <v>-33.33333333333333</v>
      </c>
      <c r="J18" s="5">
        <f t="shared" si="4"/>
        <v>-36.55536028119508</v>
      </c>
    </row>
    <row r="19" spans="1:10" ht="15">
      <c r="A19" s="6" t="s">
        <v>17</v>
      </c>
      <c r="B19" s="7">
        <v>664</v>
      </c>
      <c r="C19" s="7">
        <v>40</v>
      </c>
      <c r="D19" s="7">
        <f t="shared" si="0"/>
        <v>704</v>
      </c>
      <c r="E19" s="7">
        <v>302</v>
      </c>
      <c r="F19" s="7">
        <v>33</v>
      </c>
      <c r="G19" s="7">
        <f t="shared" si="1"/>
        <v>335</v>
      </c>
      <c r="H19" s="8">
        <f t="shared" si="2"/>
        <v>-54.51807228915663</v>
      </c>
      <c r="I19" s="8">
        <f t="shared" si="3"/>
        <v>-17.5</v>
      </c>
      <c r="J19" s="9">
        <f t="shared" si="4"/>
        <v>-52.41477272727273</v>
      </c>
    </row>
    <row r="20" spans="1:10" ht="15">
      <c r="A20" s="10" t="s">
        <v>55</v>
      </c>
      <c r="B20" s="3">
        <v>8851</v>
      </c>
      <c r="C20" s="3">
        <v>0</v>
      </c>
      <c r="D20" s="3">
        <f t="shared" si="0"/>
        <v>8851</v>
      </c>
      <c r="E20" s="3">
        <v>7850</v>
      </c>
      <c r="F20" s="3">
        <v>0</v>
      </c>
      <c r="G20" s="3">
        <f t="shared" si="1"/>
        <v>7850</v>
      </c>
      <c r="H20" s="4">
        <f t="shared" si="2"/>
        <v>-11.309456558580951</v>
      </c>
      <c r="I20" s="4">
        <f t="shared" si="3"/>
        <v>0</v>
      </c>
      <c r="J20" s="5">
        <f t="shared" si="4"/>
        <v>-11.309456558580951</v>
      </c>
    </row>
    <row r="21" spans="1:10" ht="15">
      <c r="A21" s="6" t="s">
        <v>18</v>
      </c>
      <c r="B21" s="7">
        <v>9448</v>
      </c>
      <c r="C21" s="7">
        <v>43</v>
      </c>
      <c r="D21" s="7">
        <f t="shared" si="0"/>
        <v>9491</v>
      </c>
      <c r="E21" s="7">
        <v>6141</v>
      </c>
      <c r="F21" s="7">
        <v>28</v>
      </c>
      <c r="G21" s="7">
        <f t="shared" si="1"/>
        <v>6169</v>
      </c>
      <c r="H21" s="8">
        <f t="shared" si="2"/>
        <v>-35.00211685012701</v>
      </c>
      <c r="I21" s="8">
        <f t="shared" si="3"/>
        <v>-34.883720930232556</v>
      </c>
      <c r="J21" s="9">
        <f t="shared" si="4"/>
        <v>-35.001580444631756</v>
      </c>
    </row>
    <row r="22" spans="1:10" ht="15">
      <c r="A22" s="10" t="s">
        <v>19</v>
      </c>
      <c r="B22" s="3">
        <v>52</v>
      </c>
      <c r="C22" s="3">
        <v>0</v>
      </c>
      <c r="D22" s="3">
        <f t="shared" si="0"/>
        <v>52</v>
      </c>
      <c r="E22" s="3">
        <v>37</v>
      </c>
      <c r="F22" s="3">
        <v>0</v>
      </c>
      <c r="G22" s="3">
        <f t="shared" si="1"/>
        <v>37</v>
      </c>
      <c r="H22" s="4">
        <f t="shared" si="2"/>
        <v>-28.846153846153843</v>
      </c>
      <c r="I22" s="4">
        <f t="shared" si="3"/>
        <v>0</v>
      </c>
      <c r="J22" s="5">
        <f t="shared" si="4"/>
        <v>-28.846153846153843</v>
      </c>
    </row>
    <row r="23" spans="1:10" ht="15">
      <c r="A23" s="6" t="s">
        <v>20</v>
      </c>
      <c r="B23" s="7">
        <v>1864</v>
      </c>
      <c r="C23" s="7">
        <v>6</v>
      </c>
      <c r="D23" s="7">
        <f t="shared" si="0"/>
        <v>1870</v>
      </c>
      <c r="E23" s="7">
        <v>1032</v>
      </c>
      <c r="F23" s="7">
        <v>8</v>
      </c>
      <c r="G23" s="7">
        <f t="shared" si="1"/>
        <v>1040</v>
      </c>
      <c r="H23" s="8">
        <f t="shared" si="2"/>
        <v>-44.63519313304721</v>
      </c>
      <c r="I23" s="8">
        <f t="shared" si="3"/>
        <v>33.33333333333333</v>
      </c>
      <c r="J23" s="9">
        <f t="shared" si="4"/>
        <v>-44.38502673796791</v>
      </c>
    </row>
    <row r="24" spans="1:10" ht="15">
      <c r="A24" s="10" t="s">
        <v>21</v>
      </c>
      <c r="B24" s="3">
        <v>738</v>
      </c>
      <c r="C24" s="3">
        <v>6</v>
      </c>
      <c r="D24" s="3">
        <f t="shared" si="0"/>
        <v>744</v>
      </c>
      <c r="E24" s="3">
        <v>454</v>
      </c>
      <c r="F24" s="3">
        <v>0</v>
      </c>
      <c r="G24" s="3">
        <f t="shared" si="1"/>
        <v>454</v>
      </c>
      <c r="H24" s="4">
        <f t="shared" si="2"/>
        <v>-38.482384823848236</v>
      </c>
      <c r="I24" s="4">
        <f t="shared" si="3"/>
        <v>-100</v>
      </c>
      <c r="J24" s="5">
        <f t="shared" si="4"/>
        <v>-38.97849462365591</v>
      </c>
    </row>
    <row r="25" spans="1:10" ht="15">
      <c r="A25" s="6" t="s">
        <v>22</v>
      </c>
      <c r="B25" s="7">
        <v>2130</v>
      </c>
      <c r="C25" s="7">
        <v>113</v>
      </c>
      <c r="D25" s="7">
        <f t="shared" si="0"/>
        <v>2243</v>
      </c>
      <c r="E25" s="7">
        <v>3415</v>
      </c>
      <c r="F25" s="7">
        <v>80</v>
      </c>
      <c r="G25" s="7">
        <f t="shared" si="1"/>
        <v>3495</v>
      </c>
      <c r="H25" s="8">
        <f t="shared" si="2"/>
        <v>60.328638497652584</v>
      </c>
      <c r="I25" s="8">
        <f t="shared" si="3"/>
        <v>-29.20353982300885</v>
      </c>
      <c r="J25" s="9">
        <f t="shared" si="4"/>
        <v>55.81810075791351</v>
      </c>
    </row>
    <row r="26" spans="1:10" ht="15">
      <c r="A26" s="10" t="s">
        <v>23</v>
      </c>
      <c r="B26" s="3">
        <v>2206</v>
      </c>
      <c r="C26" s="3">
        <v>23</v>
      </c>
      <c r="D26" s="3">
        <f t="shared" si="0"/>
        <v>2229</v>
      </c>
      <c r="E26" s="3">
        <v>1676</v>
      </c>
      <c r="F26" s="3">
        <v>16</v>
      </c>
      <c r="G26" s="3">
        <f t="shared" si="1"/>
        <v>1692</v>
      </c>
      <c r="H26" s="4">
        <f t="shared" si="2"/>
        <v>-24.025385312783317</v>
      </c>
      <c r="I26" s="4">
        <f t="shared" si="3"/>
        <v>-30.434782608695656</v>
      </c>
      <c r="J26" s="5">
        <f t="shared" si="4"/>
        <v>-24.09152086137281</v>
      </c>
    </row>
    <row r="27" spans="1:10" ht="15">
      <c r="A27" s="6" t="s">
        <v>24</v>
      </c>
      <c r="B27" s="7">
        <v>8</v>
      </c>
      <c r="C27" s="7">
        <v>0</v>
      </c>
      <c r="D27" s="7">
        <f t="shared" si="0"/>
        <v>8</v>
      </c>
      <c r="E27" s="7">
        <v>8</v>
      </c>
      <c r="F27" s="7">
        <v>0</v>
      </c>
      <c r="G27" s="7">
        <f t="shared" si="1"/>
        <v>8</v>
      </c>
      <c r="H27" s="8">
        <f t="shared" si="2"/>
        <v>0</v>
      </c>
      <c r="I27" s="8">
        <f t="shared" si="3"/>
        <v>0</v>
      </c>
      <c r="J27" s="9">
        <f t="shared" si="4"/>
        <v>0</v>
      </c>
    </row>
    <row r="28" spans="1:10" ht="15">
      <c r="A28" s="10" t="s">
        <v>25</v>
      </c>
      <c r="B28" s="3">
        <v>2543</v>
      </c>
      <c r="C28" s="3">
        <v>356</v>
      </c>
      <c r="D28" s="3">
        <f t="shared" si="0"/>
        <v>2899</v>
      </c>
      <c r="E28" s="3">
        <v>1573</v>
      </c>
      <c r="F28" s="3">
        <v>61</v>
      </c>
      <c r="G28" s="3">
        <f t="shared" si="1"/>
        <v>1634</v>
      </c>
      <c r="H28" s="4">
        <f t="shared" si="2"/>
        <v>-38.14392449862367</v>
      </c>
      <c r="I28" s="4">
        <f t="shared" si="3"/>
        <v>-82.86516853932584</v>
      </c>
      <c r="J28" s="5">
        <f t="shared" si="4"/>
        <v>-43.63573646084857</v>
      </c>
    </row>
    <row r="29" spans="1:10" ht="15">
      <c r="A29" s="6" t="s">
        <v>26</v>
      </c>
      <c r="B29" s="7">
        <v>5288</v>
      </c>
      <c r="C29" s="7">
        <v>239</v>
      </c>
      <c r="D29" s="7">
        <f t="shared" si="0"/>
        <v>5527</v>
      </c>
      <c r="E29" s="7">
        <v>3129</v>
      </c>
      <c r="F29" s="7">
        <v>110</v>
      </c>
      <c r="G29" s="7">
        <f t="shared" si="1"/>
        <v>3239</v>
      </c>
      <c r="H29" s="8">
        <f t="shared" si="2"/>
        <v>-40.82829046898638</v>
      </c>
      <c r="I29" s="8">
        <f t="shared" si="3"/>
        <v>-53.97489539748954</v>
      </c>
      <c r="J29" s="9">
        <f t="shared" si="4"/>
        <v>-41.39677944635426</v>
      </c>
    </row>
    <row r="30" spans="1:10" ht="15">
      <c r="A30" s="10" t="s">
        <v>27</v>
      </c>
      <c r="B30" s="3">
        <v>2897</v>
      </c>
      <c r="C30" s="3">
        <v>91</v>
      </c>
      <c r="D30" s="3">
        <f t="shared" si="0"/>
        <v>2988</v>
      </c>
      <c r="E30" s="3">
        <v>2587</v>
      </c>
      <c r="F30" s="3">
        <v>46</v>
      </c>
      <c r="G30" s="3">
        <f t="shared" si="1"/>
        <v>2633</v>
      </c>
      <c r="H30" s="4">
        <f t="shared" si="2"/>
        <v>-10.700724887814982</v>
      </c>
      <c r="I30" s="4">
        <f t="shared" si="3"/>
        <v>-49.45054945054945</v>
      </c>
      <c r="J30" s="5">
        <f t="shared" si="4"/>
        <v>-11.880856760374833</v>
      </c>
    </row>
    <row r="31" spans="1:10" ht="15">
      <c r="A31" s="6" t="s">
        <v>28</v>
      </c>
      <c r="B31" s="7">
        <v>1484</v>
      </c>
      <c r="C31" s="7">
        <v>5</v>
      </c>
      <c r="D31" s="7">
        <f t="shared" si="0"/>
        <v>1489</v>
      </c>
      <c r="E31" s="7">
        <v>768</v>
      </c>
      <c r="F31" s="7">
        <v>5</v>
      </c>
      <c r="G31" s="7">
        <f t="shared" si="1"/>
        <v>773</v>
      </c>
      <c r="H31" s="8">
        <f t="shared" si="2"/>
        <v>-48.24797843665768</v>
      </c>
      <c r="I31" s="8">
        <f t="shared" si="3"/>
        <v>0</v>
      </c>
      <c r="J31" s="9">
        <f t="shared" si="4"/>
        <v>-48.0859637340497</v>
      </c>
    </row>
    <row r="32" spans="1:10" ht="15">
      <c r="A32" s="10" t="s">
        <v>56</v>
      </c>
      <c r="B32" s="3">
        <v>2820</v>
      </c>
      <c r="C32" s="3">
        <v>246</v>
      </c>
      <c r="D32" s="3">
        <f t="shared" si="0"/>
        <v>3066</v>
      </c>
      <c r="E32" s="3">
        <v>1273</v>
      </c>
      <c r="F32" s="3">
        <v>108</v>
      </c>
      <c r="G32" s="3">
        <f t="shared" si="1"/>
        <v>1381</v>
      </c>
      <c r="H32" s="4">
        <f t="shared" si="2"/>
        <v>-54.858156028368796</v>
      </c>
      <c r="I32" s="4">
        <f t="shared" si="3"/>
        <v>-56.09756097560976</v>
      </c>
      <c r="J32" s="5">
        <f t="shared" si="4"/>
        <v>-54.95759947814742</v>
      </c>
    </row>
    <row r="33" spans="1:10" ht="15">
      <c r="A33" s="6" t="s">
        <v>68</v>
      </c>
      <c r="B33" s="7">
        <v>885</v>
      </c>
      <c r="C33" s="7">
        <v>0</v>
      </c>
      <c r="D33" s="7">
        <f t="shared" si="0"/>
        <v>885</v>
      </c>
      <c r="E33" s="7">
        <v>402</v>
      </c>
      <c r="F33" s="7">
        <v>0</v>
      </c>
      <c r="G33" s="7">
        <f t="shared" si="1"/>
        <v>402</v>
      </c>
      <c r="H33" s="8">
        <f t="shared" si="2"/>
        <v>-54.57627118644067</v>
      </c>
      <c r="I33" s="8">
        <f t="shared" si="3"/>
        <v>0</v>
      </c>
      <c r="J33" s="9">
        <f t="shared" si="4"/>
        <v>-54.57627118644067</v>
      </c>
    </row>
    <row r="34" spans="1:10" ht="15">
      <c r="A34" s="10" t="s">
        <v>29</v>
      </c>
      <c r="B34" s="3">
        <v>3485</v>
      </c>
      <c r="C34" s="3">
        <v>962</v>
      </c>
      <c r="D34" s="3">
        <f t="shared" si="0"/>
        <v>4447</v>
      </c>
      <c r="E34" s="3">
        <v>2176</v>
      </c>
      <c r="F34" s="3">
        <v>406</v>
      </c>
      <c r="G34" s="3">
        <f t="shared" si="1"/>
        <v>2582</v>
      </c>
      <c r="H34" s="4">
        <f t="shared" si="2"/>
        <v>-37.5609756097561</v>
      </c>
      <c r="I34" s="4">
        <f t="shared" si="3"/>
        <v>-57.7962577962578</v>
      </c>
      <c r="J34" s="5">
        <f t="shared" si="4"/>
        <v>-41.93838542837868</v>
      </c>
    </row>
    <row r="35" spans="1:10" ht="15">
      <c r="A35" s="6" t="s">
        <v>67</v>
      </c>
      <c r="B35" s="7">
        <v>1038</v>
      </c>
      <c r="C35" s="7">
        <v>10</v>
      </c>
      <c r="D35" s="7">
        <f t="shared" si="0"/>
        <v>1048</v>
      </c>
      <c r="E35" s="7">
        <v>747</v>
      </c>
      <c r="F35" s="7">
        <v>2</v>
      </c>
      <c r="G35" s="7">
        <f t="shared" si="1"/>
        <v>749</v>
      </c>
      <c r="H35" s="8">
        <f t="shared" si="2"/>
        <v>-28.034682080924856</v>
      </c>
      <c r="I35" s="8">
        <f t="shared" si="3"/>
        <v>-80</v>
      </c>
      <c r="J35" s="9">
        <f t="shared" si="4"/>
        <v>-28.530534351145036</v>
      </c>
    </row>
    <row r="36" spans="1:10" ht="15">
      <c r="A36" s="10" t="s">
        <v>30</v>
      </c>
      <c r="B36" s="3">
        <v>8840</v>
      </c>
      <c r="C36" s="3">
        <v>244</v>
      </c>
      <c r="D36" s="3">
        <f t="shared" si="0"/>
        <v>9084</v>
      </c>
      <c r="E36" s="3">
        <v>7762</v>
      </c>
      <c r="F36" s="3">
        <v>58</v>
      </c>
      <c r="G36" s="3">
        <f t="shared" si="1"/>
        <v>7820</v>
      </c>
      <c r="H36" s="4">
        <f t="shared" si="2"/>
        <v>-12.194570135746606</v>
      </c>
      <c r="I36" s="4">
        <f t="shared" si="3"/>
        <v>-76.22950819672131</v>
      </c>
      <c r="J36" s="5">
        <f t="shared" si="4"/>
        <v>-13.914575077058563</v>
      </c>
    </row>
    <row r="37" spans="1:10" ht="15">
      <c r="A37" s="6" t="s">
        <v>31</v>
      </c>
      <c r="B37" s="7">
        <v>1061</v>
      </c>
      <c r="C37" s="7">
        <v>2</v>
      </c>
      <c r="D37" s="7">
        <f t="shared" si="0"/>
        <v>1063</v>
      </c>
      <c r="E37" s="7">
        <v>655</v>
      </c>
      <c r="F37" s="7">
        <v>6</v>
      </c>
      <c r="G37" s="7">
        <f t="shared" si="1"/>
        <v>661</v>
      </c>
      <c r="H37" s="8">
        <f t="shared" si="2"/>
        <v>-38.26578699340245</v>
      </c>
      <c r="I37" s="8">
        <f t="shared" si="3"/>
        <v>200</v>
      </c>
      <c r="J37" s="9">
        <f t="shared" si="4"/>
        <v>-37.81749764816557</v>
      </c>
    </row>
    <row r="38" spans="1:10" ht="15">
      <c r="A38" s="10" t="s">
        <v>32</v>
      </c>
      <c r="B38" s="3">
        <v>1882</v>
      </c>
      <c r="C38" s="3">
        <v>12</v>
      </c>
      <c r="D38" s="3">
        <f t="shared" si="0"/>
        <v>1894</v>
      </c>
      <c r="E38" s="3">
        <v>1212</v>
      </c>
      <c r="F38" s="3">
        <v>0</v>
      </c>
      <c r="G38" s="3">
        <f t="shared" si="1"/>
        <v>1212</v>
      </c>
      <c r="H38" s="4">
        <f t="shared" si="2"/>
        <v>-35.60042507970245</v>
      </c>
      <c r="I38" s="4">
        <f t="shared" si="3"/>
        <v>-100</v>
      </c>
      <c r="J38" s="5">
        <f t="shared" si="4"/>
        <v>-36.008447729672646</v>
      </c>
    </row>
    <row r="39" spans="1:10" ht="15">
      <c r="A39" s="6" t="s">
        <v>33</v>
      </c>
      <c r="B39" s="7">
        <v>302</v>
      </c>
      <c r="C39" s="7">
        <v>16</v>
      </c>
      <c r="D39" s="7">
        <f t="shared" si="0"/>
        <v>318</v>
      </c>
      <c r="E39" s="7">
        <v>176</v>
      </c>
      <c r="F39" s="7">
        <v>10</v>
      </c>
      <c r="G39" s="7">
        <f t="shared" si="1"/>
        <v>186</v>
      </c>
      <c r="H39" s="8">
        <f t="shared" si="2"/>
        <v>-41.72185430463576</v>
      </c>
      <c r="I39" s="8">
        <f t="shared" si="3"/>
        <v>-37.5</v>
      </c>
      <c r="J39" s="9">
        <f t="shared" si="4"/>
        <v>-41.509433962264154</v>
      </c>
    </row>
    <row r="40" spans="1:10" ht="15">
      <c r="A40" s="10" t="s">
        <v>34</v>
      </c>
      <c r="B40" s="3">
        <v>6167</v>
      </c>
      <c r="C40" s="3">
        <v>987</v>
      </c>
      <c r="D40" s="3">
        <f t="shared" si="0"/>
        <v>7154</v>
      </c>
      <c r="E40" s="3">
        <v>3296</v>
      </c>
      <c r="F40" s="3">
        <v>554</v>
      </c>
      <c r="G40" s="3">
        <f t="shared" si="1"/>
        <v>3850</v>
      </c>
      <c r="H40" s="4">
        <f t="shared" si="2"/>
        <v>-46.554240311334524</v>
      </c>
      <c r="I40" s="4">
        <f t="shared" si="3"/>
        <v>-43.87031408308004</v>
      </c>
      <c r="J40" s="5">
        <f t="shared" si="4"/>
        <v>-46.1839530332681</v>
      </c>
    </row>
    <row r="41" spans="1:10" ht="15">
      <c r="A41" s="6" t="s">
        <v>35</v>
      </c>
      <c r="B41" s="7">
        <v>493</v>
      </c>
      <c r="C41" s="7">
        <v>46</v>
      </c>
      <c r="D41" s="7">
        <f t="shared" si="0"/>
        <v>539</v>
      </c>
      <c r="E41" s="7">
        <v>295</v>
      </c>
      <c r="F41" s="7">
        <v>24</v>
      </c>
      <c r="G41" s="7">
        <f t="shared" si="1"/>
        <v>319</v>
      </c>
      <c r="H41" s="8">
        <f t="shared" si="2"/>
        <v>-40.16227180527384</v>
      </c>
      <c r="I41" s="8">
        <f t="shared" si="3"/>
        <v>-47.82608695652174</v>
      </c>
      <c r="J41" s="9">
        <f t="shared" si="4"/>
        <v>-40.816326530612244</v>
      </c>
    </row>
    <row r="42" spans="1:10" ht="15">
      <c r="A42" s="10" t="s">
        <v>36</v>
      </c>
      <c r="B42" s="3">
        <v>3200</v>
      </c>
      <c r="C42" s="3">
        <v>398</v>
      </c>
      <c r="D42" s="3">
        <f t="shared" si="0"/>
        <v>3598</v>
      </c>
      <c r="E42" s="3">
        <v>1639</v>
      </c>
      <c r="F42" s="3">
        <v>196</v>
      </c>
      <c r="G42" s="3">
        <f t="shared" si="1"/>
        <v>1835</v>
      </c>
      <c r="H42" s="4">
        <f t="shared" si="2"/>
        <v>-48.78125</v>
      </c>
      <c r="I42" s="4">
        <f t="shared" si="3"/>
        <v>-50.753768844221106</v>
      </c>
      <c r="J42" s="5">
        <f t="shared" si="4"/>
        <v>-48.9994441356309</v>
      </c>
    </row>
    <row r="43" spans="1:10" ht="15">
      <c r="A43" s="6" t="s">
        <v>37</v>
      </c>
      <c r="B43" s="7">
        <v>2633</v>
      </c>
      <c r="C43" s="7">
        <v>36</v>
      </c>
      <c r="D43" s="7">
        <f t="shared" si="0"/>
        <v>2669</v>
      </c>
      <c r="E43" s="7">
        <v>1717</v>
      </c>
      <c r="F43" s="7">
        <v>25</v>
      </c>
      <c r="G43" s="7">
        <f t="shared" si="1"/>
        <v>1742</v>
      </c>
      <c r="H43" s="8">
        <f t="shared" si="2"/>
        <v>-34.789213824534755</v>
      </c>
      <c r="I43" s="8">
        <f t="shared" si="3"/>
        <v>-30.555555555555557</v>
      </c>
      <c r="J43" s="9">
        <f t="shared" si="4"/>
        <v>-34.73210940427126</v>
      </c>
    </row>
    <row r="44" spans="1:10" ht="15">
      <c r="A44" s="10" t="s">
        <v>38</v>
      </c>
      <c r="B44" s="3">
        <v>2025</v>
      </c>
      <c r="C44" s="3">
        <v>11</v>
      </c>
      <c r="D44" s="3">
        <f t="shared" si="0"/>
        <v>2036</v>
      </c>
      <c r="E44" s="3">
        <v>1134</v>
      </c>
      <c r="F44" s="3">
        <v>10</v>
      </c>
      <c r="G44" s="3">
        <f t="shared" si="1"/>
        <v>1144</v>
      </c>
      <c r="H44" s="4">
        <f t="shared" si="2"/>
        <v>-44</v>
      </c>
      <c r="I44" s="4">
        <f t="shared" si="3"/>
        <v>-9.090909090909092</v>
      </c>
      <c r="J44" s="5">
        <f t="shared" si="4"/>
        <v>-43.811394891944985</v>
      </c>
    </row>
    <row r="45" spans="1:10" ht="15">
      <c r="A45" s="6" t="s">
        <v>70</v>
      </c>
      <c r="B45" s="7">
        <v>1236</v>
      </c>
      <c r="C45" s="7">
        <v>6</v>
      </c>
      <c r="D45" s="7">
        <f t="shared" si="0"/>
        <v>1242</v>
      </c>
      <c r="E45" s="7">
        <v>745</v>
      </c>
      <c r="F45" s="7">
        <v>12</v>
      </c>
      <c r="G45" s="7">
        <f t="shared" si="1"/>
        <v>757</v>
      </c>
      <c r="H45" s="8">
        <f t="shared" si="2"/>
        <v>-39.724919093851135</v>
      </c>
      <c r="I45" s="8">
        <f t="shared" si="3"/>
        <v>100</v>
      </c>
      <c r="J45" s="9">
        <f t="shared" si="4"/>
        <v>-39.049919484702095</v>
      </c>
    </row>
    <row r="46" spans="1:10" ht="15">
      <c r="A46" s="10" t="s">
        <v>39</v>
      </c>
      <c r="B46" s="3">
        <v>4863</v>
      </c>
      <c r="C46" s="3">
        <v>53</v>
      </c>
      <c r="D46" s="3">
        <f t="shared" si="0"/>
        <v>4916</v>
      </c>
      <c r="E46" s="3">
        <v>3731</v>
      </c>
      <c r="F46" s="3">
        <v>19</v>
      </c>
      <c r="G46" s="3">
        <f t="shared" si="1"/>
        <v>3750</v>
      </c>
      <c r="H46" s="4">
        <f t="shared" si="2"/>
        <v>-23.27781205017479</v>
      </c>
      <c r="I46" s="4">
        <f t="shared" si="3"/>
        <v>-64.15094339622641</v>
      </c>
      <c r="J46" s="5">
        <f t="shared" si="4"/>
        <v>-23.71847030105777</v>
      </c>
    </row>
    <row r="47" spans="1:10" ht="15">
      <c r="A47" s="6" t="s">
        <v>40</v>
      </c>
      <c r="B47" s="7">
        <v>3577</v>
      </c>
      <c r="C47" s="7">
        <v>64</v>
      </c>
      <c r="D47" s="7">
        <f t="shared" si="0"/>
        <v>3641</v>
      </c>
      <c r="E47" s="7">
        <v>1820</v>
      </c>
      <c r="F47" s="7">
        <v>50</v>
      </c>
      <c r="G47" s="7">
        <f t="shared" si="1"/>
        <v>1870</v>
      </c>
      <c r="H47" s="8">
        <f t="shared" si="2"/>
        <v>-49.11937377690802</v>
      </c>
      <c r="I47" s="8">
        <f t="shared" si="3"/>
        <v>-21.875</v>
      </c>
      <c r="J47" s="9">
        <f t="shared" si="4"/>
        <v>-48.6404833836858</v>
      </c>
    </row>
    <row r="48" spans="1:10" ht="15">
      <c r="A48" s="10" t="s">
        <v>41</v>
      </c>
      <c r="B48" s="3">
        <v>6114</v>
      </c>
      <c r="C48" s="3">
        <v>394</v>
      </c>
      <c r="D48" s="3">
        <f t="shared" si="0"/>
        <v>6508</v>
      </c>
      <c r="E48" s="3">
        <v>4292</v>
      </c>
      <c r="F48" s="3">
        <v>293</v>
      </c>
      <c r="G48" s="3">
        <f t="shared" si="1"/>
        <v>4585</v>
      </c>
      <c r="H48" s="4">
        <f t="shared" si="2"/>
        <v>-29.80045796532548</v>
      </c>
      <c r="I48" s="4">
        <f t="shared" si="3"/>
        <v>-25.63451776649746</v>
      </c>
      <c r="J48" s="5">
        <f t="shared" si="4"/>
        <v>-29.54824830977259</v>
      </c>
    </row>
    <row r="49" spans="1:10" ht="15">
      <c r="A49" s="6" t="s">
        <v>42</v>
      </c>
      <c r="B49" s="7">
        <v>186</v>
      </c>
      <c r="C49" s="7">
        <v>0</v>
      </c>
      <c r="D49" s="7">
        <f t="shared" si="0"/>
        <v>186</v>
      </c>
      <c r="E49" s="7">
        <v>154</v>
      </c>
      <c r="F49" s="7">
        <v>0</v>
      </c>
      <c r="G49" s="7">
        <f t="shared" si="1"/>
        <v>154</v>
      </c>
      <c r="H49" s="8">
        <f t="shared" si="2"/>
        <v>-17.20430107526882</v>
      </c>
      <c r="I49" s="8">
        <f t="shared" si="3"/>
        <v>0</v>
      </c>
      <c r="J49" s="9">
        <f t="shared" si="4"/>
        <v>-17.20430107526882</v>
      </c>
    </row>
    <row r="50" spans="1:10" ht="15">
      <c r="A50" s="10" t="s">
        <v>43</v>
      </c>
      <c r="B50" s="3">
        <v>769</v>
      </c>
      <c r="C50" s="3">
        <v>15</v>
      </c>
      <c r="D50" s="3">
        <f t="shared" si="0"/>
        <v>784</v>
      </c>
      <c r="E50" s="3">
        <v>351</v>
      </c>
      <c r="F50" s="3">
        <v>0</v>
      </c>
      <c r="G50" s="3">
        <f t="shared" si="1"/>
        <v>351</v>
      </c>
      <c r="H50" s="4">
        <f t="shared" si="2"/>
        <v>-54.35630689206762</v>
      </c>
      <c r="I50" s="4">
        <f t="shared" si="3"/>
        <v>-100</v>
      </c>
      <c r="J50" s="5">
        <f t="shared" si="4"/>
        <v>-55.22959183673469</v>
      </c>
    </row>
    <row r="51" spans="1:10" ht="15">
      <c r="A51" s="6" t="s">
        <v>44</v>
      </c>
      <c r="B51" s="7">
        <v>1936</v>
      </c>
      <c r="C51" s="7">
        <v>19</v>
      </c>
      <c r="D51" s="7">
        <f t="shared" si="0"/>
        <v>1955</v>
      </c>
      <c r="E51" s="7">
        <v>996</v>
      </c>
      <c r="F51" s="7">
        <v>27</v>
      </c>
      <c r="G51" s="7">
        <f t="shared" si="1"/>
        <v>1023</v>
      </c>
      <c r="H51" s="8">
        <f t="shared" si="2"/>
        <v>-48.553719008264466</v>
      </c>
      <c r="I51" s="8">
        <f>+_xlfn.IFERROR(((F51-C51)/C51)*100,0)</f>
        <v>42.10526315789473</v>
      </c>
      <c r="J51" s="9">
        <f t="shared" si="4"/>
        <v>-47.672634271099746</v>
      </c>
    </row>
    <row r="52" spans="1:10" ht="15">
      <c r="A52" s="10" t="s">
        <v>75</v>
      </c>
      <c r="B52" s="3">
        <v>2472</v>
      </c>
      <c r="C52" s="3">
        <v>67</v>
      </c>
      <c r="D52" s="3">
        <f t="shared" si="0"/>
        <v>2539</v>
      </c>
      <c r="E52" s="3">
        <v>1911</v>
      </c>
      <c r="F52" s="3">
        <v>40</v>
      </c>
      <c r="G52" s="3">
        <f t="shared" si="1"/>
        <v>1951</v>
      </c>
      <c r="H52" s="4">
        <f t="shared" si="2"/>
        <v>-22.694174757281555</v>
      </c>
      <c r="I52" s="4">
        <f t="shared" si="3"/>
        <v>-40.298507462686565</v>
      </c>
      <c r="J52" s="5">
        <f t="shared" si="4"/>
        <v>-23.158723907050017</v>
      </c>
    </row>
    <row r="53" spans="1:10" ht="15">
      <c r="A53" s="6" t="s">
        <v>45</v>
      </c>
      <c r="B53" s="7">
        <v>1463</v>
      </c>
      <c r="C53" s="7">
        <v>0</v>
      </c>
      <c r="D53" s="7">
        <f t="shared" si="0"/>
        <v>1463</v>
      </c>
      <c r="E53" s="7">
        <v>921</v>
      </c>
      <c r="F53" s="7">
        <v>0</v>
      </c>
      <c r="G53" s="7">
        <f t="shared" si="1"/>
        <v>921</v>
      </c>
      <c r="H53" s="8">
        <f t="shared" si="2"/>
        <v>-37.04716336295284</v>
      </c>
      <c r="I53" s="39">
        <f t="shared" si="3"/>
        <v>0</v>
      </c>
      <c r="J53" s="9">
        <f t="shared" si="4"/>
        <v>-37.04716336295284</v>
      </c>
    </row>
    <row r="54" spans="1:10" ht="15">
      <c r="A54" s="10" t="s">
        <v>71</v>
      </c>
      <c r="B54" s="3">
        <v>12290</v>
      </c>
      <c r="C54" s="3">
        <v>287</v>
      </c>
      <c r="D54" s="3">
        <f t="shared" si="0"/>
        <v>12577</v>
      </c>
      <c r="E54" s="3">
        <v>6319</v>
      </c>
      <c r="F54" s="3">
        <v>187</v>
      </c>
      <c r="G54" s="3">
        <f t="shared" si="1"/>
        <v>6506</v>
      </c>
      <c r="H54" s="4">
        <f t="shared" si="2"/>
        <v>-48.584214808787635</v>
      </c>
      <c r="I54" s="4">
        <f t="shared" si="3"/>
        <v>-34.84320557491289</v>
      </c>
      <c r="J54" s="5">
        <f t="shared" si="4"/>
        <v>-48.27065277888208</v>
      </c>
    </row>
    <row r="55" spans="1:10" ht="15">
      <c r="A55" s="6" t="s">
        <v>46</v>
      </c>
      <c r="B55" s="7">
        <v>186</v>
      </c>
      <c r="C55" s="7">
        <v>0</v>
      </c>
      <c r="D55" s="7">
        <f t="shared" si="0"/>
        <v>186</v>
      </c>
      <c r="E55" s="7">
        <v>298</v>
      </c>
      <c r="F55" s="7">
        <v>0</v>
      </c>
      <c r="G55" s="7">
        <f t="shared" si="1"/>
        <v>298</v>
      </c>
      <c r="H55" s="8">
        <f t="shared" si="2"/>
        <v>60.215053763440864</v>
      </c>
      <c r="I55" s="8">
        <f t="shared" si="3"/>
        <v>0</v>
      </c>
      <c r="J55" s="9">
        <f t="shared" si="4"/>
        <v>60.215053763440864</v>
      </c>
    </row>
    <row r="56" spans="1:10" ht="15">
      <c r="A56" s="10" t="s">
        <v>47</v>
      </c>
      <c r="B56" s="3">
        <v>1934</v>
      </c>
      <c r="C56" s="3">
        <v>8</v>
      </c>
      <c r="D56" s="3">
        <f t="shared" si="0"/>
        <v>1942</v>
      </c>
      <c r="E56" s="3">
        <v>2460</v>
      </c>
      <c r="F56" s="3">
        <v>7</v>
      </c>
      <c r="G56" s="3">
        <f t="shared" si="1"/>
        <v>2467</v>
      </c>
      <c r="H56" s="4">
        <f t="shared" si="2"/>
        <v>27.19751809720786</v>
      </c>
      <c r="I56" s="4">
        <f t="shared" si="3"/>
        <v>-12.5</v>
      </c>
      <c r="J56" s="5">
        <f t="shared" si="4"/>
        <v>27.033985581874358</v>
      </c>
    </row>
    <row r="57" spans="1:10" ht="15">
      <c r="A57" s="6" t="s">
        <v>48</v>
      </c>
      <c r="B57" s="7">
        <v>6915</v>
      </c>
      <c r="C57" s="7">
        <v>83</v>
      </c>
      <c r="D57" s="7">
        <f t="shared" si="0"/>
        <v>6998</v>
      </c>
      <c r="E57" s="7">
        <v>5513</v>
      </c>
      <c r="F57" s="7">
        <v>28</v>
      </c>
      <c r="G57" s="7">
        <f t="shared" si="1"/>
        <v>5541</v>
      </c>
      <c r="H57" s="8">
        <f t="shared" si="2"/>
        <v>-20.27476500361533</v>
      </c>
      <c r="I57" s="8">
        <f t="shared" si="3"/>
        <v>-66.26506024096386</v>
      </c>
      <c r="J57" s="9">
        <f t="shared" si="4"/>
        <v>-20.82023435267219</v>
      </c>
    </row>
    <row r="58" spans="1:10" ht="15">
      <c r="A58" s="10" t="s">
        <v>57</v>
      </c>
      <c r="B58" s="3">
        <v>337</v>
      </c>
      <c r="C58" s="3">
        <v>75</v>
      </c>
      <c r="D58" s="3">
        <f t="shared" si="0"/>
        <v>412</v>
      </c>
      <c r="E58" s="3">
        <v>210</v>
      </c>
      <c r="F58" s="3">
        <v>46</v>
      </c>
      <c r="G58" s="3">
        <f t="shared" si="1"/>
        <v>256</v>
      </c>
      <c r="H58" s="4">
        <f t="shared" si="2"/>
        <v>-37.68545994065282</v>
      </c>
      <c r="I58" s="4">
        <f t="shared" si="3"/>
        <v>-38.666666666666664</v>
      </c>
      <c r="J58" s="5">
        <f t="shared" si="4"/>
        <v>-37.86407766990291</v>
      </c>
    </row>
    <row r="59" spans="1:10" ht="15">
      <c r="A59" s="6" t="s">
        <v>58</v>
      </c>
      <c r="B59" s="7">
        <v>159</v>
      </c>
      <c r="C59" s="7">
        <v>12</v>
      </c>
      <c r="D59" s="7">
        <f t="shared" si="0"/>
        <v>171</v>
      </c>
      <c r="E59" s="7">
        <v>123</v>
      </c>
      <c r="F59" s="7">
        <v>11</v>
      </c>
      <c r="G59" s="7">
        <f t="shared" si="1"/>
        <v>134</v>
      </c>
      <c r="H59" s="8">
        <f t="shared" si="2"/>
        <v>-22.641509433962266</v>
      </c>
      <c r="I59" s="8">
        <f t="shared" si="3"/>
        <v>-8.333333333333332</v>
      </c>
      <c r="J59" s="9">
        <f t="shared" si="4"/>
        <v>-21.637426900584796</v>
      </c>
    </row>
    <row r="60" spans="1:11" ht="15">
      <c r="A60" s="11" t="s">
        <v>49</v>
      </c>
      <c r="B60" s="12">
        <f>B61-SUM(B6+B10+B20+B32+B58+B59+B5)</f>
        <v>295405</v>
      </c>
      <c r="C60" s="12">
        <f>C61-SUM(C6+C10+C20+C32+C58+C59+C5)</f>
        <v>187066</v>
      </c>
      <c r="D60" s="12">
        <f>D61-SUM(D6+D10+D20+D32+D58+D59+D5)</f>
        <v>482471</v>
      </c>
      <c r="E60" s="12">
        <f>E61-SUM(E6+E10+E20+E32+E58+E59+E5)</f>
        <v>156469</v>
      </c>
      <c r="F60" s="12">
        <f>F61-SUM(F6+F10+F20+F32+F58+F59+F5)</f>
        <v>34468</v>
      </c>
      <c r="G60" s="12">
        <f>G61-SUM(G6+G10+G20+G32+G58+G59+G5)</f>
        <v>190937</v>
      </c>
      <c r="H60" s="13">
        <f>+_xlfn.IFERROR(((E60-B60)/B60)*100,0)</f>
        <v>-47.03237927590935</v>
      </c>
      <c r="I60" s="13">
        <f t="shared" si="3"/>
        <v>-81.57441758523728</v>
      </c>
      <c r="J60" s="35">
        <f t="shared" si="4"/>
        <v>-60.425186176993016</v>
      </c>
      <c r="K60" s="37"/>
    </row>
    <row r="61" spans="1:10" ht="15">
      <c r="A61" s="14" t="s">
        <v>50</v>
      </c>
      <c r="B61" s="15">
        <f>SUM(B4:B59)</f>
        <v>403727</v>
      </c>
      <c r="C61" s="15">
        <f>SUM(C4:C59)</f>
        <v>311817</v>
      </c>
      <c r="D61" s="15">
        <f>SUM(D4:D59)</f>
        <v>715544</v>
      </c>
      <c r="E61" s="15">
        <f>SUM(E4:E59)</f>
        <v>225776</v>
      </c>
      <c r="F61" s="15">
        <f>SUM(F4:F59)</f>
        <v>125105</v>
      </c>
      <c r="G61" s="15">
        <f>SUM(G4:G59)</f>
        <v>350881</v>
      </c>
      <c r="H61" s="16">
        <f>+_xlfn.IFERROR(((E61-B61)/B61)*100,0)</f>
        <v>-44.07706197504749</v>
      </c>
      <c r="I61" s="16">
        <f t="shared" si="3"/>
        <v>-59.878710910566134</v>
      </c>
      <c r="J61" s="17">
        <f t="shared" si="4"/>
        <v>-50.963043502565874</v>
      </c>
    </row>
    <row r="62" spans="1:10" ht="15.75" thickBot="1">
      <c r="A62" s="18" t="s">
        <v>51</v>
      </c>
      <c r="B62" s="19"/>
      <c r="C62" s="19"/>
      <c r="D62" s="19">
        <v>227900</v>
      </c>
      <c r="E62" s="19"/>
      <c r="F62" s="19"/>
      <c r="G62" s="19">
        <v>113416</v>
      </c>
      <c r="H62" s="57">
        <f>+_xlfn.IFERROR(((G62-D62)/D62)*100,0)</f>
        <v>-50.23431329530496</v>
      </c>
      <c r="I62" s="57"/>
      <c r="J62" s="58"/>
    </row>
    <row r="63" spans="1:10" ht="15">
      <c r="A63" s="14" t="s">
        <v>52</v>
      </c>
      <c r="B63" s="34"/>
      <c r="C63" s="34"/>
      <c r="D63" s="34">
        <f>+D61+D62</f>
        <v>943444</v>
      </c>
      <c r="E63" s="34"/>
      <c r="F63" s="34"/>
      <c r="G63" s="34">
        <f>+G61+G62</f>
        <v>464297</v>
      </c>
      <c r="H63" s="59">
        <f>+_xlfn.IFERROR(((G63-D63)/D63)*100,0)</f>
        <v>-50.78701014580622</v>
      </c>
      <c r="I63" s="59"/>
      <c r="J63" s="60"/>
    </row>
    <row r="64" spans="1:10" ht="15">
      <c r="A64" s="42"/>
      <c r="B64" s="43"/>
      <c r="C64" s="43"/>
      <c r="D64" s="43"/>
      <c r="E64" s="43"/>
      <c r="F64" s="43"/>
      <c r="G64" s="43"/>
      <c r="H64" s="43"/>
      <c r="I64" s="43"/>
      <c r="J64" s="44"/>
    </row>
    <row r="65" spans="1:10" ht="15.75" thickBot="1">
      <c r="A65" s="45"/>
      <c r="B65" s="46"/>
      <c r="C65" s="46"/>
      <c r="D65" s="46"/>
      <c r="E65" s="46"/>
      <c r="F65" s="46"/>
      <c r="G65" s="46"/>
      <c r="H65" s="46"/>
      <c r="I65" s="46"/>
      <c r="J65" s="47"/>
    </row>
    <row r="66" spans="1:10" ht="48.75" customHeight="1">
      <c r="A66" s="48" t="s">
        <v>72</v>
      </c>
      <c r="B66" s="48"/>
      <c r="C66" s="48"/>
      <c r="D66" s="48"/>
      <c r="E66" s="48"/>
      <c r="F66" s="48"/>
      <c r="G66" s="48"/>
      <c r="H66" s="48"/>
      <c r="I66" s="48"/>
      <c r="J66" s="48"/>
    </row>
    <row r="67" ht="15">
      <c r="A67" s="41" t="s">
        <v>73</v>
      </c>
    </row>
    <row r="68" spans="8:10" ht="15">
      <c r="H68" s="40"/>
      <c r="I68" s="40"/>
      <c r="J68" s="40"/>
    </row>
    <row r="69" spans="8:10" ht="15">
      <c r="H69" s="40"/>
      <c r="I69" s="40"/>
      <c r="J69" s="40"/>
    </row>
    <row r="70" spans="8:10" ht="15">
      <c r="H70" s="40"/>
      <c r="I70" s="40"/>
      <c r="J70" s="40"/>
    </row>
    <row r="71" spans="8:10" ht="15">
      <c r="H71" s="40"/>
      <c r="I71" s="40"/>
      <c r="J71" s="40"/>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ignoredErrors>
    <ignoredError sqref="G5"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49" t="s">
        <v>64</v>
      </c>
      <c r="B1" s="50"/>
      <c r="C1" s="50"/>
      <c r="D1" s="50"/>
      <c r="E1" s="50"/>
      <c r="F1" s="50"/>
      <c r="G1" s="50"/>
      <c r="H1" s="50"/>
      <c r="I1" s="50"/>
      <c r="J1" s="51"/>
    </row>
    <row r="2" spans="1:10" ht="27"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27732</v>
      </c>
      <c r="C4" s="3">
        <v>84386</v>
      </c>
      <c r="D4" s="3">
        <f>SUM(B4:C4)</f>
        <v>112118</v>
      </c>
      <c r="E4" s="3">
        <v>119</v>
      </c>
      <c r="F4" s="3">
        <v>10246</v>
      </c>
      <c r="G4" s="3">
        <f>SUM(E4:F4)</f>
        <v>10365</v>
      </c>
      <c r="H4" s="4">
        <f>+_xlfn.IFERROR(((E4-B4)/B4)*100,)</f>
        <v>-99.57089283138613</v>
      </c>
      <c r="I4" s="4">
        <f>+_xlfn.IFERROR(((F4-C4)/C4)*100,)</f>
        <v>-87.85817552674614</v>
      </c>
      <c r="J4" s="5">
        <f>+_xlfn.IFERROR(((G4-D4)/D4)*100,)</f>
        <v>-90.75527569168199</v>
      </c>
    </row>
    <row r="5" spans="1:10" ht="15">
      <c r="A5" s="6" t="s">
        <v>69</v>
      </c>
      <c r="B5" s="7">
        <v>27206</v>
      </c>
      <c r="C5" s="7">
        <v>75472</v>
      </c>
      <c r="D5" s="7">
        <f>+B5+C5</f>
        <v>102678</v>
      </c>
      <c r="E5" s="7">
        <v>25391</v>
      </c>
      <c r="F5" s="7">
        <v>68092</v>
      </c>
      <c r="G5" s="7">
        <f>+E5+F5</f>
        <v>93483</v>
      </c>
      <c r="H5" s="8">
        <f>+_xlfn.IFERROR(((E5-B5)/B5)*100,)</f>
        <v>-6.671322502389179</v>
      </c>
      <c r="I5" s="8">
        <f>+_xlfn.IFERROR(((F5-C5)/C5)*100,)</f>
        <v>-9.778460886156456</v>
      </c>
      <c r="J5" s="9">
        <f>+_xlfn.IFERROR(((G5-D5)/D5)*100,)</f>
        <v>-8.955180272307603</v>
      </c>
    </row>
    <row r="6" spans="1:10" ht="15">
      <c r="A6" s="10" t="s">
        <v>53</v>
      </c>
      <c r="B6" s="3">
        <v>64657</v>
      </c>
      <c r="C6" s="3">
        <v>45574</v>
      </c>
      <c r="D6" s="3">
        <f aca="true" t="shared" si="0" ref="D6:D59">SUM(B6:C6)</f>
        <v>110231</v>
      </c>
      <c r="E6" s="3">
        <v>31551</v>
      </c>
      <c r="F6" s="3">
        <v>19862</v>
      </c>
      <c r="G6" s="3">
        <f aca="true" t="shared" si="1" ref="G6:G59">SUM(E6:F6)</f>
        <v>51413</v>
      </c>
      <c r="H6" s="4">
        <f aca="true" t="shared" si="2" ref="H6:H59">+_xlfn.IFERROR(((E6-B6)/B6)*100,)</f>
        <v>-51.20249934268525</v>
      </c>
      <c r="I6" s="4">
        <f aca="true" t="shared" si="3" ref="I6:I59">+_xlfn.IFERROR(((F6-C6)/C6)*100,)</f>
        <v>-56.418133146092075</v>
      </c>
      <c r="J6" s="5">
        <f aca="true" t="shared" si="4" ref="J6:J59">+_xlfn.IFERROR(((G6-D6)/D6)*100,)</f>
        <v>-53.358855494370914</v>
      </c>
    </row>
    <row r="7" spans="1:10" ht="15">
      <c r="A7" s="6" t="s">
        <v>6</v>
      </c>
      <c r="B7" s="7">
        <v>37953</v>
      </c>
      <c r="C7" s="7">
        <v>8431</v>
      </c>
      <c r="D7" s="7">
        <f t="shared" si="0"/>
        <v>46384</v>
      </c>
      <c r="E7" s="7">
        <v>16259</v>
      </c>
      <c r="F7" s="7">
        <v>3653</v>
      </c>
      <c r="G7" s="7">
        <f t="shared" si="1"/>
        <v>19912</v>
      </c>
      <c r="H7" s="8">
        <f t="shared" si="2"/>
        <v>-57.16017179142624</v>
      </c>
      <c r="I7" s="8">
        <f t="shared" si="3"/>
        <v>-56.67180642865615</v>
      </c>
      <c r="J7" s="9">
        <f t="shared" si="4"/>
        <v>-57.071403932390474</v>
      </c>
    </row>
    <row r="8" spans="1:10" ht="15">
      <c r="A8" s="10" t="s">
        <v>7</v>
      </c>
      <c r="B8" s="3">
        <v>28140</v>
      </c>
      <c r="C8" s="3">
        <v>7983</v>
      </c>
      <c r="D8" s="3">
        <f t="shared" si="0"/>
        <v>36123</v>
      </c>
      <c r="E8" s="3">
        <v>13812</v>
      </c>
      <c r="F8" s="3">
        <v>3288</v>
      </c>
      <c r="G8" s="3">
        <f t="shared" si="1"/>
        <v>17100</v>
      </c>
      <c r="H8" s="4">
        <f t="shared" si="2"/>
        <v>-50.91684434968017</v>
      </c>
      <c r="I8" s="4">
        <f t="shared" si="3"/>
        <v>-58.81247651258925</v>
      </c>
      <c r="J8" s="5">
        <f t="shared" si="4"/>
        <v>-52.66173905821776</v>
      </c>
    </row>
    <row r="9" spans="1:10" ht="15">
      <c r="A9" s="6" t="s">
        <v>8</v>
      </c>
      <c r="B9" s="7">
        <v>21281</v>
      </c>
      <c r="C9" s="7">
        <v>56220</v>
      </c>
      <c r="D9" s="7">
        <f t="shared" si="0"/>
        <v>77501</v>
      </c>
      <c r="E9" s="7">
        <v>9744</v>
      </c>
      <c r="F9" s="7">
        <v>8543</v>
      </c>
      <c r="G9" s="7">
        <f t="shared" si="1"/>
        <v>18287</v>
      </c>
      <c r="H9" s="8">
        <f t="shared" si="2"/>
        <v>-54.21267797565904</v>
      </c>
      <c r="I9" s="8">
        <f t="shared" si="3"/>
        <v>-84.80434009249377</v>
      </c>
      <c r="J9" s="9">
        <f t="shared" si="4"/>
        <v>-76.40417542999445</v>
      </c>
    </row>
    <row r="10" spans="1:10" ht="15">
      <c r="A10" s="10" t="s">
        <v>54</v>
      </c>
      <c r="B10" s="3">
        <v>1630</v>
      </c>
      <c r="C10" s="3">
        <v>1322</v>
      </c>
      <c r="D10" s="3">
        <f t="shared" si="0"/>
        <v>2952</v>
      </c>
      <c r="E10" s="3">
        <v>656</v>
      </c>
      <c r="F10" s="3">
        <v>102</v>
      </c>
      <c r="G10" s="3">
        <f t="shared" si="1"/>
        <v>758</v>
      </c>
      <c r="H10" s="4">
        <f t="shared" si="2"/>
        <v>-59.75460122699386</v>
      </c>
      <c r="I10" s="4">
        <f t="shared" si="3"/>
        <v>-92.28441754916793</v>
      </c>
      <c r="J10" s="5">
        <f t="shared" si="4"/>
        <v>-74.32249322493224</v>
      </c>
    </row>
    <row r="11" spans="1:10" ht="15">
      <c r="A11" s="6" t="s">
        <v>9</v>
      </c>
      <c r="B11" s="7">
        <v>4206</v>
      </c>
      <c r="C11" s="7">
        <v>6276</v>
      </c>
      <c r="D11" s="7">
        <f t="shared" si="0"/>
        <v>10482</v>
      </c>
      <c r="E11" s="7">
        <v>1555</v>
      </c>
      <c r="F11" s="7">
        <v>60</v>
      </c>
      <c r="G11" s="7">
        <f t="shared" si="1"/>
        <v>1615</v>
      </c>
      <c r="H11" s="8">
        <f t="shared" si="2"/>
        <v>-63.029006181645265</v>
      </c>
      <c r="I11" s="8">
        <f t="shared" si="3"/>
        <v>-99.04397705544933</v>
      </c>
      <c r="J11" s="9">
        <f t="shared" si="4"/>
        <v>-84.59263499332188</v>
      </c>
    </row>
    <row r="12" spans="1:10" ht="15">
      <c r="A12" s="10" t="s">
        <v>10</v>
      </c>
      <c r="B12" s="3">
        <v>6639</v>
      </c>
      <c r="C12" s="3">
        <v>3513</v>
      </c>
      <c r="D12" s="3">
        <f t="shared" si="0"/>
        <v>10152</v>
      </c>
      <c r="E12" s="3">
        <v>1937</v>
      </c>
      <c r="F12" s="3">
        <v>12</v>
      </c>
      <c r="G12" s="3">
        <f t="shared" si="1"/>
        <v>1949</v>
      </c>
      <c r="H12" s="4">
        <f t="shared" si="2"/>
        <v>-70.82391926494954</v>
      </c>
      <c r="I12" s="4">
        <f t="shared" si="3"/>
        <v>-99.65841161400513</v>
      </c>
      <c r="J12" s="5">
        <f t="shared" si="4"/>
        <v>-80.80181245074863</v>
      </c>
    </row>
    <row r="13" spans="1:10" ht="15">
      <c r="A13" s="6" t="s">
        <v>11</v>
      </c>
      <c r="B13" s="7">
        <v>13374</v>
      </c>
      <c r="C13" s="7">
        <v>2989</v>
      </c>
      <c r="D13" s="7">
        <f t="shared" si="0"/>
        <v>16363</v>
      </c>
      <c r="E13" s="7">
        <v>6788</v>
      </c>
      <c r="F13" s="7">
        <v>1125</v>
      </c>
      <c r="G13" s="7">
        <f t="shared" si="1"/>
        <v>7913</v>
      </c>
      <c r="H13" s="8">
        <f t="shared" si="2"/>
        <v>-49.24480334978316</v>
      </c>
      <c r="I13" s="8">
        <f t="shared" si="3"/>
        <v>-62.36199397791904</v>
      </c>
      <c r="J13" s="9">
        <f t="shared" si="4"/>
        <v>-51.64089714600012</v>
      </c>
    </row>
    <row r="14" spans="1:10" ht="15">
      <c r="A14" s="10" t="s">
        <v>12</v>
      </c>
      <c r="B14" s="3">
        <v>9635</v>
      </c>
      <c r="C14" s="3">
        <v>905</v>
      </c>
      <c r="D14" s="3">
        <f t="shared" si="0"/>
        <v>10540</v>
      </c>
      <c r="E14" s="3">
        <v>4753</v>
      </c>
      <c r="F14" s="3">
        <v>154</v>
      </c>
      <c r="G14" s="3">
        <f t="shared" si="1"/>
        <v>4907</v>
      </c>
      <c r="H14" s="4">
        <f t="shared" si="2"/>
        <v>-50.66943435391801</v>
      </c>
      <c r="I14" s="4">
        <f t="shared" si="3"/>
        <v>-82.98342541436465</v>
      </c>
      <c r="J14" s="5">
        <f t="shared" si="4"/>
        <v>-53.44402277039848</v>
      </c>
    </row>
    <row r="15" spans="1:10" ht="15">
      <c r="A15" s="6" t="s">
        <v>13</v>
      </c>
      <c r="B15" s="7">
        <v>3121</v>
      </c>
      <c r="C15" s="7">
        <v>45</v>
      </c>
      <c r="D15" s="7">
        <f t="shared" si="0"/>
        <v>3166</v>
      </c>
      <c r="E15" s="7">
        <v>1418</v>
      </c>
      <c r="F15" s="7">
        <v>13</v>
      </c>
      <c r="G15" s="7">
        <f t="shared" si="1"/>
        <v>1431</v>
      </c>
      <c r="H15" s="8">
        <f t="shared" si="2"/>
        <v>-54.565844280679265</v>
      </c>
      <c r="I15" s="8">
        <f t="shared" si="3"/>
        <v>-71.11111111111111</v>
      </c>
      <c r="J15" s="9">
        <f t="shared" si="4"/>
        <v>-54.80101073910297</v>
      </c>
    </row>
    <row r="16" spans="1:10" ht="15">
      <c r="A16" s="10" t="s">
        <v>14</v>
      </c>
      <c r="B16" s="3">
        <v>6873</v>
      </c>
      <c r="C16" s="3">
        <v>1030</v>
      </c>
      <c r="D16" s="3">
        <f t="shared" si="0"/>
        <v>7903</v>
      </c>
      <c r="E16" s="3">
        <v>3806</v>
      </c>
      <c r="F16" s="3">
        <v>582</v>
      </c>
      <c r="G16" s="3">
        <f t="shared" si="1"/>
        <v>4388</v>
      </c>
      <c r="H16" s="4">
        <f t="shared" si="2"/>
        <v>-44.623890586352395</v>
      </c>
      <c r="I16" s="4">
        <f t="shared" si="3"/>
        <v>-43.49514563106796</v>
      </c>
      <c r="J16" s="5">
        <f t="shared" si="4"/>
        <v>-44.47678096925218</v>
      </c>
    </row>
    <row r="17" spans="1:10" ht="15">
      <c r="A17" s="6" t="s">
        <v>15</v>
      </c>
      <c r="B17" s="7">
        <v>768</v>
      </c>
      <c r="C17" s="7">
        <v>9</v>
      </c>
      <c r="D17" s="7">
        <f t="shared" si="0"/>
        <v>777</v>
      </c>
      <c r="E17" s="7">
        <v>437</v>
      </c>
      <c r="F17" s="7">
        <v>10</v>
      </c>
      <c r="G17" s="7">
        <f t="shared" si="1"/>
        <v>447</v>
      </c>
      <c r="H17" s="8">
        <f t="shared" si="2"/>
        <v>-43.09895833333333</v>
      </c>
      <c r="I17" s="8">
        <f t="shared" si="3"/>
        <v>11.11111111111111</v>
      </c>
      <c r="J17" s="9">
        <f t="shared" si="4"/>
        <v>-42.471042471042466</v>
      </c>
    </row>
    <row r="18" spans="1:10" ht="15">
      <c r="A18" s="10" t="s">
        <v>16</v>
      </c>
      <c r="B18" s="3">
        <v>1059</v>
      </c>
      <c r="C18" s="3">
        <v>0</v>
      </c>
      <c r="D18" s="3">
        <f t="shared" si="0"/>
        <v>1059</v>
      </c>
      <c r="E18" s="3">
        <v>581</v>
      </c>
      <c r="F18" s="3">
        <v>2</v>
      </c>
      <c r="G18" s="3">
        <f t="shared" si="1"/>
        <v>583</v>
      </c>
      <c r="H18" s="4">
        <f t="shared" si="2"/>
        <v>-45.136921624173745</v>
      </c>
      <c r="I18" s="4">
        <f t="shared" si="3"/>
        <v>0</v>
      </c>
      <c r="J18" s="5">
        <f t="shared" si="4"/>
        <v>-44.9480642115203</v>
      </c>
    </row>
    <row r="19" spans="1:10" ht="15">
      <c r="A19" s="6" t="s">
        <v>17</v>
      </c>
      <c r="B19" s="7">
        <v>586</v>
      </c>
      <c r="C19" s="7">
        <v>34</v>
      </c>
      <c r="D19" s="7">
        <f t="shared" si="0"/>
        <v>620</v>
      </c>
      <c r="E19" s="7">
        <v>281</v>
      </c>
      <c r="F19" s="7">
        <v>24</v>
      </c>
      <c r="G19" s="7">
        <f t="shared" si="1"/>
        <v>305</v>
      </c>
      <c r="H19" s="8">
        <f t="shared" si="2"/>
        <v>-52.04778156996587</v>
      </c>
      <c r="I19" s="8">
        <f t="shared" si="3"/>
        <v>-29.411764705882355</v>
      </c>
      <c r="J19" s="9">
        <f t="shared" si="4"/>
        <v>-50.806451612903224</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1028</v>
      </c>
      <c r="C21" s="7">
        <v>24</v>
      </c>
      <c r="D21" s="7">
        <f t="shared" si="0"/>
        <v>1052</v>
      </c>
      <c r="E21" s="7">
        <v>343</v>
      </c>
      <c r="F21" s="7">
        <v>24</v>
      </c>
      <c r="G21" s="7">
        <f t="shared" si="1"/>
        <v>367</v>
      </c>
      <c r="H21" s="8">
        <f t="shared" si="2"/>
        <v>-66.63424124513618</v>
      </c>
      <c r="I21" s="8">
        <f t="shared" si="3"/>
        <v>0</v>
      </c>
      <c r="J21" s="9">
        <f t="shared" si="4"/>
        <v>-65.11406844106465</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1711</v>
      </c>
      <c r="C23" s="7">
        <v>3</v>
      </c>
      <c r="D23" s="7">
        <f t="shared" si="0"/>
        <v>1714</v>
      </c>
      <c r="E23" s="7">
        <v>955</v>
      </c>
      <c r="F23" s="7">
        <v>7</v>
      </c>
      <c r="G23" s="7">
        <f t="shared" si="1"/>
        <v>962</v>
      </c>
      <c r="H23" s="8">
        <f t="shared" si="2"/>
        <v>-44.18468731735827</v>
      </c>
      <c r="I23" s="8">
        <f t="shared" si="3"/>
        <v>133.33333333333331</v>
      </c>
      <c r="J23" s="9">
        <f t="shared" si="4"/>
        <v>-43.87397899649942</v>
      </c>
    </row>
    <row r="24" spans="1:10" ht="15">
      <c r="A24" s="10" t="s">
        <v>21</v>
      </c>
      <c r="B24" s="3">
        <v>677</v>
      </c>
      <c r="C24" s="3">
        <v>4</v>
      </c>
      <c r="D24" s="3">
        <f t="shared" si="0"/>
        <v>681</v>
      </c>
      <c r="E24" s="3">
        <v>420</v>
      </c>
      <c r="F24" s="3">
        <v>0</v>
      </c>
      <c r="G24" s="3">
        <f t="shared" si="1"/>
        <v>420</v>
      </c>
      <c r="H24" s="4">
        <f t="shared" si="2"/>
        <v>-37.9615952732644</v>
      </c>
      <c r="I24" s="4">
        <f t="shared" si="3"/>
        <v>-100</v>
      </c>
      <c r="J24" s="5">
        <f t="shared" si="4"/>
        <v>-38.32599118942731</v>
      </c>
    </row>
    <row r="25" spans="1:10" ht="15">
      <c r="A25" s="6" t="s">
        <v>22</v>
      </c>
      <c r="B25" s="7">
        <v>868</v>
      </c>
      <c r="C25" s="7">
        <v>57</v>
      </c>
      <c r="D25" s="7">
        <f t="shared" si="0"/>
        <v>925</v>
      </c>
      <c r="E25" s="7">
        <v>476</v>
      </c>
      <c r="F25" s="7">
        <v>69</v>
      </c>
      <c r="G25" s="7">
        <f t="shared" si="1"/>
        <v>545</v>
      </c>
      <c r="H25" s="8">
        <f t="shared" si="2"/>
        <v>-45.16129032258064</v>
      </c>
      <c r="I25" s="8">
        <f t="shared" si="3"/>
        <v>21.052631578947366</v>
      </c>
      <c r="J25" s="9">
        <f t="shared" si="4"/>
        <v>-41.08108108108108</v>
      </c>
    </row>
    <row r="26" spans="1:10" ht="15">
      <c r="A26" s="10" t="s">
        <v>23</v>
      </c>
      <c r="B26" s="3">
        <v>446</v>
      </c>
      <c r="C26" s="3">
        <v>11</v>
      </c>
      <c r="D26" s="3">
        <f t="shared" si="0"/>
        <v>457</v>
      </c>
      <c r="E26" s="3">
        <v>209</v>
      </c>
      <c r="F26" s="3">
        <v>8</v>
      </c>
      <c r="G26" s="3">
        <f t="shared" si="1"/>
        <v>217</v>
      </c>
      <c r="H26" s="4">
        <f t="shared" si="2"/>
        <v>-53.139013452914796</v>
      </c>
      <c r="I26" s="4">
        <f t="shared" si="3"/>
        <v>-27.27272727272727</v>
      </c>
      <c r="J26" s="5">
        <f t="shared" si="4"/>
        <v>-52.516411378555794</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1780</v>
      </c>
      <c r="C28" s="3">
        <v>345</v>
      </c>
      <c r="D28" s="3">
        <f t="shared" si="0"/>
        <v>2125</v>
      </c>
      <c r="E28" s="3">
        <v>952</v>
      </c>
      <c r="F28" s="3">
        <v>47</v>
      </c>
      <c r="G28" s="3">
        <f t="shared" si="1"/>
        <v>999</v>
      </c>
      <c r="H28" s="4">
        <f t="shared" si="2"/>
        <v>-46.51685393258427</v>
      </c>
      <c r="I28" s="4">
        <f t="shared" si="3"/>
        <v>-86.37681159420289</v>
      </c>
      <c r="J28" s="5">
        <f t="shared" si="4"/>
        <v>-52.98823529411764</v>
      </c>
    </row>
    <row r="29" spans="1:10" ht="15">
      <c r="A29" s="6" t="s">
        <v>26</v>
      </c>
      <c r="B29" s="7">
        <v>5117</v>
      </c>
      <c r="C29" s="7">
        <v>213</v>
      </c>
      <c r="D29" s="7">
        <f t="shared" si="0"/>
        <v>5330</v>
      </c>
      <c r="E29" s="7">
        <v>2976</v>
      </c>
      <c r="F29" s="7">
        <v>96</v>
      </c>
      <c r="G29" s="7">
        <f t="shared" si="1"/>
        <v>3072</v>
      </c>
      <c r="H29" s="8">
        <f t="shared" si="2"/>
        <v>-41.84092241547782</v>
      </c>
      <c r="I29" s="8">
        <f t="shared" si="3"/>
        <v>-54.929577464788736</v>
      </c>
      <c r="J29" s="9">
        <f t="shared" si="4"/>
        <v>-42.36397748592871</v>
      </c>
    </row>
    <row r="30" spans="1:10" ht="15">
      <c r="A30" s="10" t="s">
        <v>27</v>
      </c>
      <c r="B30" s="3">
        <v>2707</v>
      </c>
      <c r="C30" s="3">
        <v>74</v>
      </c>
      <c r="D30" s="3">
        <f t="shared" si="0"/>
        <v>2781</v>
      </c>
      <c r="E30" s="3">
        <v>1521</v>
      </c>
      <c r="F30" s="3">
        <v>43</v>
      </c>
      <c r="G30" s="3">
        <f t="shared" si="1"/>
        <v>1564</v>
      </c>
      <c r="H30" s="4">
        <f t="shared" si="2"/>
        <v>-43.812338381972666</v>
      </c>
      <c r="I30" s="4">
        <f t="shared" si="3"/>
        <v>-41.891891891891895</v>
      </c>
      <c r="J30" s="5">
        <f t="shared" si="4"/>
        <v>-43.76123696512046</v>
      </c>
    </row>
    <row r="31" spans="1:10" ht="15">
      <c r="A31" s="6" t="s">
        <v>28</v>
      </c>
      <c r="B31" s="7">
        <v>1341</v>
      </c>
      <c r="C31" s="7">
        <v>4</v>
      </c>
      <c r="D31" s="7">
        <f t="shared" si="0"/>
        <v>1345</v>
      </c>
      <c r="E31" s="7">
        <v>697</v>
      </c>
      <c r="F31" s="7">
        <v>3</v>
      </c>
      <c r="G31" s="7">
        <f t="shared" si="1"/>
        <v>700</v>
      </c>
      <c r="H31" s="8">
        <f t="shared" si="2"/>
        <v>-48.02386278896346</v>
      </c>
      <c r="I31" s="8">
        <f t="shared" si="3"/>
        <v>-25</v>
      </c>
      <c r="J31" s="9">
        <f t="shared" si="4"/>
        <v>-47.95539033457249</v>
      </c>
    </row>
    <row r="32" spans="1:10" ht="15">
      <c r="A32" s="10" t="s">
        <v>56</v>
      </c>
      <c r="B32" s="3">
        <v>4</v>
      </c>
      <c r="C32" s="3">
        <v>212</v>
      </c>
      <c r="D32" s="3">
        <f t="shared" si="0"/>
        <v>216</v>
      </c>
      <c r="E32" s="3">
        <v>0</v>
      </c>
      <c r="F32" s="3">
        <v>99</v>
      </c>
      <c r="G32" s="3">
        <f t="shared" si="1"/>
        <v>99</v>
      </c>
      <c r="H32" s="4">
        <f t="shared" si="2"/>
        <v>-100</v>
      </c>
      <c r="I32" s="4">
        <f t="shared" si="3"/>
        <v>-53.301886792452834</v>
      </c>
      <c r="J32" s="5">
        <f t="shared" si="4"/>
        <v>-54.166666666666664</v>
      </c>
    </row>
    <row r="33" spans="1:10" ht="15">
      <c r="A33" s="6" t="s">
        <v>68</v>
      </c>
      <c r="B33" s="7">
        <v>531</v>
      </c>
      <c r="C33" s="7">
        <v>0</v>
      </c>
      <c r="D33" s="7">
        <f t="shared" si="0"/>
        <v>531</v>
      </c>
      <c r="E33" s="7">
        <v>270</v>
      </c>
      <c r="F33" s="7">
        <v>0</v>
      </c>
      <c r="G33" s="7">
        <f t="shared" si="1"/>
        <v>270</v>
      </c>
      <c r="H33" s="8">
        <f t="shared" si="2"/>
        <v>-49.152542372881356</v>
      </c>
      <c r="I33" s="8">
        <f t="shared" si="3"/>
        <v>0</v>
      </c>
      <c r="J33" s="9">
        <f t="shared" si="4"/>
        <v>-49.152542372881356</v>
      </c>
    </row>
    <row r="34" spans="1:10" ht="15">
      <c r="A34" s="10" t="s">
        <v>29</v>
      </c>
      <c r="B34" s="3">
        <v>3173</v>
      </c>
      <c r="C34" s="3">
        <v>943</v>
      </c>
      <c r="D34" s="3">
        <f t="shared" si="0"/>
        <v>4116</v>
      </c>
      <c r="E34" s="3">
        <v>1838</v>
      </c>
      <c r="F34" s="3">
        <v>391</v>
      </c>
      <c r="G34" s="3">
        <f t="shared" si="1"/>
        <v>2229</v>
      </c>
      <c r="H34" s="4">
        <f t="shared" si="2"/>
        <v>-42.07374724235739</v>
      </c>
      <c r="I34" s="4">
        <f t="shared" si="3"/>
        <v>-58.536585365853654</v>
      </c>
      <c r="J34" s="5">
        <f t="shared" si="4"/>
        <v>-45.84548104956268</v>
      </c>
    </row>
    <row r="35" spans="1:10" ht="15">
      <c r="A35" s="6" t="s">
        <v>67</v>
      </c>
      <c r="B35" s="7">
        <v>855</v>
      </c>
      <c r="C35" s="7">
        <v>10</v>
      </c>
      <c r="D35" s="7">
        <f t="shared" si="0"/>
        <v>865</v>
      </c>
      <c r="E35" s="7">
        <v>395</v>
      </c>
      <c r="F35" s="7">
        <v>2</v>
      </c>
      <c r="G35" s="7">
        <f t="shared" si="1"/>
        <v>397</v>
      </c>
      <c r="H35" s="8">
        <f t="shared" si="2"/>
        <v>-53.80116959064327</v>
      </c>
      <c r="I35" s="8">
        <f t="shared" si="3"/>
        <v>-80</v>
      </c>
      <c r="J35" s="9">
        <f t="shared" si="4"/>
        <v>-54.10404624277456</v>
      </c>
    </row>
    <row r="36" spans="1:10" ht="15">
      <c r="A36" s="10" t="s">
        <v>30</v>
      </c>
      <c r="B36" s="3">
        <v>312</v>
      </c>
      <c r="C36" s="3">
        <v>207</v>
      </c>
      <c r="D36" s="3">
        <f t="shared" si="0"/>
        <v>519</v>
      </c>
      <c r="E36" s="3">
        <v>172</v>
      </c>
      <c r="F36" s="3">
        <v>36</v>
      </c>
      <c r="G36" s="3">
        <f t="shared" si="1"/>
        <v>208</v>
      </c>
      <c r="H36" s="4">
        <f t="shared" si="2"/>
        <v>-44.871794871794876</v>
      </c>
      <c r="I36" s="4">
        <f t="shared" si="3"/>
        <v>-82.6086956521739</v>
      </c>
      <c r="J36" s="5">
        <f t="shared" si="4"/>
        <v>-59.92292870905588</v>
      </c>
    </row>
    <row r="37" spans="1:10" ht="15">
      <c r="A37" s="6" t="s">
        <v>31</v>
      </c>
      <c r="B37" s="7">
        <v>961</v>
      </c>
      <c r="C37" s="7">
        <v>0</v>
      </c>
      <c r="D37" s="7">
        <f t="shared" si="0"/>
        <v>961</v>
      </c>
      <c r="E37" s="7">
        <v>496</v>
      </c>
      <c r="F37" s="7">
        <v>4</v>
      </c>
      <c r="G37" s="7">
        <f t="shared" si="1"/>
        <v>500</v>
      </c>
      <c r="H37" s="8">
        <f t="shared" si="2"/>
        <v>-48.38709677419355</v>
      </c>
      <c r="I37" s="8">
        <f t="shared" si="3"/>
        <v>0</v>
      </c>
      <c r="J37" s="9">
        <f t="shared" si="4"/>
        <v>-47.97086368366285</v>
      </c>
    </row>
    <row r="38" spans="1:10" ht="15">
      <c r="A38" s="10" t="s">
        <v>32</v>
      </c>
      <c r="B38" s="3">
        <v>1674</v>
      </c>
      <c r="C38" s="3">
        <v>1</v>
      </c>
      <c r="D38" s="3">
        <f t="shared" si="0"/>
        <v>1675</v>
      </c>
      <c r="E38" s="3">
        <v>1098</v>
      </c>
      <c r="F38" s="3">
        <v>0</v>
      </c>
      <c r="G38" s="3">
        <f t="shared" si="1"/>
        <v>1098</v>
      </c>
      <c r="H38" s="4">
        <f t="shared" si="2"/>
        <v>-34.40860215053764</v>
      </c>
      <c r="I38" s="4">
        <f t="shared" si="3"/>
        <v>-100</v>
      </c>
      <c r="J38" s="5">
        <f t="shared" si="4"/>
        <v>-34.44776119402985</v>
      </c>
    </row>
    <row r="39" spans="1:10" ht="15">
      <c r="A39" s="6" t="s">
        <v>33</v>
      </c>
      <c r="B39" s="7">
        <v>229</v>
      </c>
      <c r="C39" s="7">
        <v>12</v>
      </c>
      <c r="D39" s="7">
        <f t="shared" si="0"/>
        <v>241</v>
      </c>
      <c r="E39" s="7">
        <v>119</v>
      </c>
      <c r="F39" s="7">
        <v>10</v>
      </c>
      <c r="G39" s="7">
        <f t="shared" si="1"/>
        <v>129</v>
      </c>
      <c r="H39" s="8">
        <f t="shared" si="2"/>
        <v>-48.03493449781659</v>
      </c>
      <c r="I39" s="8">
        <f t="shared" si="3"/>
        <v>-16.666666666666664</v>
      </c>
      <c r="J39" s="9">
        <f t="shared" si="4"/>
        <v>-46.47302904564315</v>
      </c>
    </row>
    <row r="40" spans="1:10" ht="15">
      <c r="A40" s="10" t="s">
        <v>34</v>
      </c>
      <c r="B40" s="3">
        <v>5952</v>
      </c>
      <c r="C40" s="3">
        <v>927</v>
      </c>
      <c r="D40" s="3">
        <f t="shared" si="0"/>
        <v>6879</v>
      </c>
      <c r="E40" s="3">
        <v>3138</v>
      </c>
      <c r="F40" s="3">
        <v>544</v>
      </c>
      <c r="G40" s="3">
        <f t="shared" si="1"/>
        <v>3682</v>
      </c>
      <c r="H40" s="4">
        <f t="shared" si="2"/>
        <v>-47.278225806451616</v>
      </c>
      <c r="I40" s="4">
        <f t="shared" si="3"/>
        <v>-41.316073354908305</v>
      </c>
      <c r="J40" s="5">
        <f t="shared" si="4"/>
        <v>-46.47477831080099</v>
      </c>
    </row>
    <row r="41" spans="1:10" ht="15">
      <c r="A41" s="6" t="s">
        <v>35</v>
      </c>
      <c r="B41" s="7">
        <v>159</v>
      </c>
      <c r="C41" s="7">
        <v>8</v>
      </c>
      <c r="D41" s="7">
        <f t="shared" si="0"/>
        <v>167</v>
      </c>
      <c r="E41" s="7">
        <v>77</v>
      </c>
      <c r="F41" s="7">
        <v>6</v>
      </c>
      <c r="G41" s="7">
        <f t="shared" si="1"/>
        <v>83</v>
      </c>
      <c r="H41" s="8">
        <f t="shared" si="2"/>
        <v>-51.57232704402516</v>
      </c>
      <c r="I41" s="8">
        <f t="shared" si="3"/>
        <v>-25</v>
      </c>
      <c r="J41" s="9">
        <f t="shared" si="4"/>
        <v>-50.29940119760479</v>
      </c>
    </row>
    <row r="42" spans="1:10" ht="15">
      <c r="A42" s="10" t="s">
        <v>36</v>
      </c>
      <c r="B42" s="3">
        <v>2967</v>
      </c>
      <c r="C42" s="3">
        <v>322</v>
      </c>
      <c r="D42" s="3">
        <f t="shared" si="0"/>
        <v>3289</v>
      </c>
      <c r="E42" s="3">
        <v>1480</v>
      </c>
      <c r="F42" s="3">
        <v>192</v>
      </c>
      <c r="G42" s="3">
        <f t="shared" si="1"/>
        <v>1672</v>
      </c>
      <c r="H42" s="4">
        <f t="shared" si="2"/>
        <v>-50.11796427367712</v>
      </c>
      <c r="I42" s="4">
        <f t="shared" si="3"/>
        <v>-40.37267080745342</v>
      </c>
      <c r="J42" s="5">
        <f t="shared" si="4"/>
        <v>-49.163879598662206</v>
      </c>
    </row>
    <row r="43" spans="1:10" ht="15">
      <c r="A43" s="6" t="s">
        <v>37</v>
      </c>
      <c r="B43" s="7">
        <v>2322</v>
      </c>
      <c r="C43" s="7">
        <v>22</v>
      </c>
      <c r="D43" s="7">
        <f t="shared" si="0"/>
        <v>2344</v>
      </c>
      <c r="E43" s="7">
        <v>1408</v>
      </c>
      <c r="F43" s="7">
        <v>19</v>
      </c>
      <c r="G43" s="7">
        <f t="shared" si="1"/>
        <v>1427</v>
      </c>
      <c r="H43" s="8">
        <f t="shared" si="2"/>
        <v>-39.36261843238588</v>
      </c>
      <c r="I43" s="8">
        <f t="shared" si="3"/>
        <v>-13.636363636363635</v>
      </c>
      <c r="J43" s="9">
        <f t="shared" si="4"/>
        <v>-39.12116040955632</v>
      </c>
    </row>
    <row r="44" spans="1:10" ht="15">
      <c r="A44" s="10" t="s">
        <v>38</v>
      </c>
      <c r="B44" s="3">
        <v>1816</v>
      </c>
      <c r="C44" s="3">
        <v>4</v>
      </c>
      <c r="D44" s="3">
        <f t="shared" si="0"/>
        <v>1820</v>
      </c>
      <c r="E44" s="3">
        <v>1051</v>
      </c>
      <c r="F44" s="3">
        <v>3</v>
      </c>
      <c r="G44" s="3">
        <f t="shared" si="1"/>
        <v>1054</v>
      </c>
      <c r="H44" s="4">
        <f t="shared" si="2"/>
        <v>-42.12555066079295</v>
      </c>
      <c r="I44" s="4">
        <f t="shared" si="3"/>
        <v>-25</v>
      </c>
      <c r="J44" s="5">
        <f t="shared" si="4"/>
        <v>-42.08791208791209</v>
      </c>
    </row>
    <row r="45" spans="1:10" ht="15">
      <c r="A45" s="6" t="s">
        <v>70</v>
      </c>
      <c r="B45" s="7">
        <v>1185</v>
      </c>
      <c r="C45" s="7">
        <v>3</v>
      </c>
      <c r="D45" s="7">
        <f t="shared" si="0"/>
        <v>1188</v>
      </c>
      <c r="E45" s="7">
        <v>695</v>
      </c>
      <c r="F45" s="7">
        <v>9</v>
      </c>
      <c r="G45" s="7">
        <f t="shared" si="1"/>
        <v>704</v>
      </c>
      <c r="H45" s="8">
        <f t="shared" si="2"/>
        <v>-41.35021097046413</v>
      </c>
      <c r="I45" s="8">
        <f t="shared" si="3"/>
        <v>200</v>
      </c>
      <c r="J45" s="9">
        <f t="shared" si="4"/>
        <v>-40.74074074074074</v>
      </c>
    </row>
    <row r="46" spans="1:10" ht="15">
      <c r="A46" s="10" t="s">
        <v>39</v>
      </c>
      <c r="B46" s="3">
        <v>1369</v>
      </c>
      <c r="C46" s="3">
        <v>14</v>
      </c>
      <c r="D46" s="3">
        <f t="shared" si="0"/>
        <v>1383</v>
      </c>
      <c r="E46" s="3">
        <v>692</v>
      </c>
      <c r="F46" s="3">
        <v>7</v>
      </c>
      <c r="G46" s="3">
        <f t="shared" si="1"/>
        <v>699</v>
      </c>
      <c r="H46" s="4">
        <f t="shared" si="2"/>
        <v>-49.45215485756027</v>
      </c>
      <c r="I46" s="4">
        <f t="shared" si="3"/>
        <v>-50</v>
      </c>
      <c r="J46" s="5">
        <f t="shared" si="4"/>
        <v>-49.457700650759215</v>
      </c>
    </row>
    <row r="47" spans="1:10" ht="15">
      <c r="A47" s="6" t="s">
        <v>40</v>
      </c>
      <c r="B47" s="7">
        <v>3159</v>
      </c>
      <c r="C47" s="7">
        <v>47</v>
      </c>
      <c r="D47" s="7">
        <f t="shared" si="0"/>
        <v>3206</v>
      </c>
      <c r="E47" s="7">
        <v>1508</v>
      </c>
      <c r="F47" s="7">
        <v>50</v>
      </c>
      <c r="G47" s="7">
        <f t="shared" si="1"/>
        <v>1558</v>
      </c>
      <c r="H47" s="8">
        <f t="shared" si="2"/>
        <v>-52.2633744855967</v>
      </c>
      <c r="I47" s="8">
        <f t="shared" si="3"/>
        <v>6.382978723404255</v>
      </c>
      <c r="J47" s="9">
        <f t="shared" si="4"/>
        <v>-51.40361821584529</v>
      </c>
    </row>
    <row r="48" spans="1:10" ht="15">
      <c r="A48" s="10" t="s">
        <v>41</v>
      </c>
      <c r="B48" s="3">
        <v>4348</v>
      </c>
      <c r="C48" s="3">
        <v>265</v>
      </c>
      <c r="D48" s="3">
        <f t="shared" si="0"/>
        <v>4613</v>
      </c>
      <c r="E48" s="3">
        <v>2657</v>
      </c>
      <c r="F48" s="3">
        <v>216</v>
      </c>
      <c r="G48" s="3">
        <f t="shared" si="1"/>
        <v>2873</v>
      </c>
      <c r="H48" s="4">
        <f t="shared" si="2"/>
        <v>-38.89144434222631</v>
      </c>
      <c r="I48" s="4">
        <f t="shared" si="3"/>
        <v>-18.49056603773585</v>
      </c>
      <c r="J48" s="5">
        <f t="shared" si="4"/>
        <v>-37.71948840234121</v>
      </c>
    </row>
    <row r="49" spans="1:10" ht="15">
      <c r="A49" s="6" t="s">
        <v>42</v>
      </c>
      <c r="B49" s="7">
        <v>90</v>
      </c>
      <c r="C49" s="7">
        <v>0</v>
      </c>
      <c r="D49" s="7">
        <f t="shared" si="0"/>
        <v>90</v>
      </c>
      <c r="E49" s="7">
        <v>112</v>
      </c>
      <c r="F49" s="7">
        <v>0</v>
      </c>
      <c r="G49" s="7">
        <f t="shared" si="1"/>
        <v>112</v>
      </c>
      <c r="H49" s="8">
        <f t="shared" si="2"/>
        <v>24.444444444444443</v>
      </c>
      <c r="I49" s="8">
        <f t="shared" si="3"/>
        <v>0</v>
      </c>
      <c r="J49" s="9">
        <f t="shared" si="4"/>
        <v>24.444444444444443</v>
      </c>
    </row>
    <row r="50" spans="1:10" ht="15">
      <c r="A50" s="10" t="s">
        <v>43</v>
      </c>
      <c r="B50" s="3">
        <v>526</v>
      </c>
      <c r="C50" s="3">
        <v>2</v>
      </c>
      <c r="D50" s="3">
        <f t="shared" si="0"/>
        <v>528</v>
      </c>
      <c r="E50" s="3">
        <v>270</v>
      </c>
      <c r="F50" s="3">
        <v>0</v>
      </c>
      <c r="G50" s="3">
        <f t="shared" si="1"/>
        <v>270</v>
      </c>
      <c r="H50" s="4">
        <f t="shared" si="2"/>
        <v>-48.669201520912544</v>
      </c>
      <c r="I50" s="4">
        <f t="shared" si="3"/>
        <v>-100</v>
      </c>
      <c r="J50" s="5">
        <f t="shared" si="4"/>
        <v>-48.86363636363637</v>
      </c>
    </row>
    <row r="51" spans="1:10" ht="15">
      <c r="A51" s="6" t="s">
        <v>44</v>
      </c>
      <c r="B51" s="7">
        <v>1597</v>
      </c>
      <c r="C51" s="7">
        <v>13</v>
      </c>
      <c r="D51" s="7">
        <f t="shared" si="0"/>
        <v>1610</v>
      </c>
      <c r="E51" s="7">
        <v>864</v>
      </c>
      <c r="F51" s="7">
        <v>26</v>
      </c>
      <c r="G51" s="7">
        <f t="shared" si="1"/>
        <v>890</v>
      </c>
      <c r="H51" s="8">
        <f t="shared" si="2"/>
        <v>-45.898559799624294</v>
      </c>
      <c r="I51" s="8">
        <f t="shared" si="3"/>
        <v>100</v>
      </c>
      <c r="J51" s="9">
        <f t="shared" si="4"/>
        <v>-44.72049689440994</v>
      </c>
    </row>
    <row r="52" spans="1:10" ht="15">
      <c r="A52" s="10" t="s">
        <v>75</v>
      </c>
      <c r="B52" s="3">
        <v>2250</v>
      </c>
      <c r="C52" s="3">
        <v>57</v>
      </c>
      <c r="D52" s="3">
        <f t="shared" si="0"/>
        <v>2307</v>
      </c>
      <c r="E52" s="3">
        <v>1327</v>
      </c>
      <c r="F52" s="3">
        <v>37</v>
      </c>
      <c r="G52" s="3">
        <f t="shared" si="1"/>
        <v>1364</v>
      </c>
      <c r="H52" s="4">
        <f t="shared" si="2"/>
        <v>-41.02222222222222</v>
      </c>
      <c r="I52" s="4">
        <f t="shared" si="3"/>
        <v>-35.08771929824561</v>
      </c>
      <c r="J52" s="5">
        <f t="shared" si="4"/>
        <v>-40.875596012136974</v>
      </c>
    </row>
    <row r="53" spans="1:10" ht="15">
      <c r="A53" s="6" t="s">
        <v>45</v>
      </c>
      <c r="B53" s="7">
        <v>1165</v>
      </c>
      <c r="C53" s="7">
        <v>0</v>
      </c>
      <c r="D53" s="7">
        <f t="shared" si="0"/>
        <v>1165</v>
      </c>
      <c r="E53" s="7">
        <v>664</v>
      </c>
      <c r="F53" s="7">
        <v>0</v>
      </c>
      <c r="G53" s="7">
        <f t="shared" si="1"/>
        <v>664</v>
      </c>
      <c r="H53" s="8">
        <f t="shared" si="2"/>
        <v>-43.00429184549356</v>
      </c>
      <c r="I53" s="8">
        <f t="shared" si="3"/>
        <v>0</v>
      </c>
      <c r="J53" s="9">
        <f t="shared" si="4"/>
        <v>-43.00429184549356</v>
      </c>
    </row>
    <row r="54" spans="1:10" ht="15">
      <c r="A54" s="10" t="s">
        <v>71</v>
      </c>
      <c r="B54" s="3">
        <v>216</v>
      </c>
      <c r="C54" s="3">
        <v>35</v>
      </c>
      <c r="D54" s="3">
        <f t="shared" si="0"/>
        <v>251</v>
      </c>
      <c r="E54" s="3">
        <v>118</v>
      </c>
      <c r="F54" s="3">
        <v>39</v>
      </c>
      <c r="G54" s="3">
        <f t="shared" si="1"/>
        <v>157</v>
      </c>
      <c r="H54" s="4">
        <f t="shared" si="2"/>
        <v>-45.370370370370374</v>
      </c>
      <c r="I54" s="4">
        <f t="shared" si="3"/>
        <v>11.428571428571429</v>
      </c>
      <c r="J54" s="5">
        <f t="shared" si="4"/>
        <v>-37.45019920318725</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121</v>
      </c>
      <c r="C56" s="3">
        <v>8</v>
      </c>
      <c r="D56" s="3">
        <f t="shared" si="0"/>
        <v>129</v>
      </c>
      <c r="E56" s="3">
        <v>68</v>
      </c>
      <c r="F56" s="3">
        <v>7</v>
      </c>
      <c r="G56" s="3">
        <f>+E56+F56</f>
        <v>75</v>
      </c>
      <c r="H56" s="4">
        <f t="shared" si="2"/>
        <v>-43.80165289256198</v>
      </c>
      <c r="I56" s="4">
        <f t="shared" si="3"/>
        <v>-12.5</v>
      </c>
      <c r="J56" s="5">
        <f t="shared" si="4"/>
        <v>-41.86046511627907</v>
      </c>
    </row>
    <row r="57" spans="1:10" ht="15">
      <c r="A57" s="6" t="s">
        <v>48</v>
      </c>
      <c r="B57" s="7">
        <v>4244</v>
      </c>
      <c r="C57" s="7">
        <v>41</v>
      </c>
      <c r="D57" s="7">
        <f t="shared" si="0"/>
        <v>4285</v>
      </c>
      <c r="E57" s="7">
        <v>2429</v>
      </c>
      <c r="F57" s="7">
        <v>14</v>
      </c>
      <c r="G57" s="7">
        <f t="shared" si="1"/>
        <v>2443</v>
      </c>
      <c r="H57" s="8">
        <f t="shared" si="2"/>
        <v>-42.76625824693685</v>
      </c>
      <c r="I57" s="8">
        <f t="shared" si="3"/>
        <v>-65.85365853658537</v>
      </c>
      <c r="J57" s="9">
        <f t="shared" si="4"/>
        <v>-42.987164527421236</v>
      </c>
    </row>
    <row r="58" spans="1:10" ht="15">
      <c r="A58" s="10" t="s">
        <v>57</v>
      </c>
      <c r="B58" s="3">
        <v>285</v>
      </c>
      <c r="C58" s="3">
        <v>59</v>
      </c>
      <c r="D58" s="3">
        <f t="shared" si="0"/>
        <v>344</v>
      </c>
      <c r="E58" s="3">
        <v>98</v>
      </c>
      <c r="F58" s="3">
        <v>32</v>
      </c>
      <c r="G58" s="3">
        <f t="shared" si="1"/>
        <v>130</v>
      </c>
      <c r="H58" s="4">
        <f t="shared" si="2"/>
        <v>-65.6140350877193</v>
      </c>
      <c r="I58" s="4">
        <f t="shared" si="3"/>
        <v>-45.76271186440678</v>
      </c>
      <c r="J58" s="5">
        <f t="shared" si="4"/>
        <v>-62.2093023255814</v>
      </c>
    </row>
    <row r="59" spans="1:10" ht="15">
      <c r="A59" s="6" t="s">
        <v>58</v>
      </c>
      <c r="B59" s="7">
        <v>42</v>
      </c>
      <c r="C59" s="7">
        <v>10</v>
      </c>
      <c r="D59" s="7">
        <f t="shared" si="0"/>
        <v>52</v>
      </c>
      <c r="E59" s="7">
        <v>29</v>
      </c>
      <c r="F59" s="7">
        <v>4</v>
      </c>
      <c r="G59" s="7">
        <f t="shared" si="1"/>
        <v>33</v>
      </c>
      <c r="H59" s="8">
        <f t="shared" si="2"/>
        <v>-30.952380952380953</v>
      </c>
      <c r="I59" s="8">
        <f t="shared" si="3"/>
        <v>-60</v>
      </c>
      <c r="J59" s="9">
        <f t="shared" si="4"/>
        <v>-36.53846153846153</v>
      </c>
    </row>
    <row r="60" spans="1:10" ht="15">
      <c r="A60" s="11" t="s">
        <v>49</v>
      </c>
      <c r="B60" s="22">
        <f>+B61-SUM(B6+B10+B20+B32+B58+B59+B5)</f>
        <v>218263</v>
      </c>
      <c r="C60" s="22">
        <f>+C61-SUM(C6+C10+C20+C32+C58+C59+C5)</f>
        <v>175497</v>
      </c>
      <c r="D60" s="22">
        <f>+D61-SUM(D6+D10+D20+D32+D58+D59+D5)</f>
        <v>393760</v>
      </c>
      <c r="E60" s="22">
        <f>+E61-SUM(E6+E10+E20+E32+E58+E59+E5)</f>
        <v>92985</v>
      </c>
      <c r="F60" s="22">
        <f>+F61-SUM(F6+F10+F20+F32+F58+F59+F5)</f>
        <v>29621</v>
      </c>
      <c r="G60" s="22">
        <f>+G61-SUM(G6+G10+G20+G32+G58+G59+G5)</f>
        <v>122606</v>
      </c>
      <c r="H60" s="23">
        <f>+_xlfn.IFERROR(((E60-B60)/B60)*100,0)</f>
        <v>-57.39772659589578</v>
      </c>
      <c r="I60" s="23">
        <f>+_xlfn.IFERROR(((F60-C60)/C60)*100,0)</f>
        <v>-83.12164880311344</v>
      </c>
      <c r="J60" s="23">
        <f>+_xlfn.IFERROR(((G60-D60)/D60)*100,0)</f>
        <v>-68.86275904104022</v>
      </c>
    </row>
    <row r="61" spans="1:10" ht="15">
      <c r="A61" s="14" t="s">
        <v>50</v>
      </c>
      <c r="B61" s="24">
        <f>SUM(B4:B59)</f>
        <v>312087</v>
      </c>
      <c r="C61" s="24">
        <f>SUM(C4:C59)</f>
        <v>298146</v>
      </c>
      <c r="D61" s="24">
        <f>SUM(D4:D59)</f>
        <v>610233</v>
      </c>
      <c r="E61" s="24">
        <f>SUM(E4:E59)</f>
        <v>150710</v>
      </c>
      <c r="F61" s="24">
        <f>SUM(F4:F59)</f>
        <v>117812</v>
      </c>
      <c r="G61" s="24">
        <f>SUM(G4:G59)</f>
        <v>268522</v>
      </c>
      <c r="H61" s="25">
        <f>+_xlfn.IFERROR(((E61-B61)/B61)*100,0)</f>
        <v>-51.708978586099384</v>
      </c>
      <c r="I61" s="25">
        <f>+_xlfn.IFERROR(((F61-C61)/C61)*100,0)</f>
        <v>-60.48513144566756</v>
      </c>
      <c r="J61" s="25">
        <f>+_xlfn.IFERROR(((G61-D61)/D61)*100,0)</f>
        <v>-55.99680777670169</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8" t="s">
        <v>72</v>
      </c>
      <c r="B65" s="48"/>
      <c r="C65" s="48"/>
      <c r="D65" s="48"/>
      <c r="E65" s="48"/>
      <c r="F65" s="48"/>
      <c r="G65" s="48"/>
      <c r="H65" s="48"/>
      <c r="I65" s="48"/>
      <c r="J65" s="48"/>
    </row>
    <row r="66" ht="15">
      <c r="A66" s="41"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49" t="s">
        <v>65</v>
      </c>
      <c r="B1" s="50"/>
      <c r="C1" s="50"/>
      <c r="D1" s="50"/>
      <c r="E1" s="50"/>
      <c r="F1" s="50"/>
      <c r="G1" s="50"/>
      <c r="H1" s="50"/>
      <c r="I1" s="50"/>
      <c r="J1" s="51"/>
    </row>
    <row r="2" spans="1:10" ht="30" customHeight="1">
      <c r="A2" s="63" t="s">
        <v>1</v>
      </c>
      <c r="B2" s="54" t="s">
        <v>76</v>
      </c>
      <c r="C2" s="54"/>
      <c r="D2" s="54"/>
      <c r="E2" s="54" t="s">
        <v>77</v>
      </c>
      <c r="F2" s="54"/>
      <c r="G2" s="54"/>
      <c r="H2" s="55" t="s">
        <v>74</v>
      </c>
      <c r="I2" s="55"/>
      <c r="J2" s="56"/>
    </row>
    <row r="3" spans="1:10" ht="15">
      <c r="A3" s="64"/>
      <c r="B3" s="1" t="s">
        <v>2</v>
      </c>
      <c r="C3" s="1" t="s">
        <v>3</v>
      </c>
      <c r="D3" s="1" t="s">
        <v>4</v>
      </c>
      <c r="E3" s="1" t="s">
        <v>2</v>
      </c>
      <c r="F3" s="1" t="s">
        <v>3</v>
      </c>
      <c r="G3" s="1" t="s">
        <v>4</v>
      </c>
      <c r="H3" s="1" t="s">
        <v>2</v>
      </c>
      <c r="I3" s="1" t="s">
        <v>3</v>
      </c>
      <c r="J3" s="2" t="s">
        <v>4</v>
      </c>
    </row>
    <row r="4" spans="1:10" ht="15">
      <c r="A4" s="10" t="s">
        <v>5</v>
      </c>
      <c r="B4" s="3">
        <v>42447.435000000005</v>
      </c>
      <c r="C4" s="3">
        <v>723827.1949999998</v>
      </c>
      <c r="D4" s="3">
        <f>SUM(B4:C4)</f>
        <v>766274.6299999999</v>
      </c>
      <c r="E4" s="3">
        <v>2005</v>
      </c>
      <c r="F4" s="3">
        <v>402509</v>
      </c>
      <c r="G4" s="3">
        <f>SUM(E4:F4)</f>
        <v>404514</v>
      </c>
      <c r="H4" s="4">
        <f>+_xlfn.IFERROR(((E4-B4)/B4)*100,0)</f>
        <v>-95.27651081861602</v>
      </c>
      <c r="I4" s="4">
        <f>+_xlfn.IFERROR(((F4-C4)/C4)*100,0)</f>
        <v>-44.39156157983259</v>
      </c>
      <c r="J4" s="5">
        <f>+_xlfn.IFERROR(((G4-D4)/D4)*100,0)</f>
        <v>-47.21031022519954</v>
      </c>
    </row>
    <row r="5" spans="1:10" ht="15">
      <c r="A5" s="6" t="s">
        <v>69</v>
      </c>
      <c r="B5" s="7">
        <v>40863.181</v>
      </c>
      <c r="C5" s="7">
        <v>396792.7519999999</v>
      </c>
      <c r="D5" s="7">
        <f>+B5+C5</f>
        <v>437655.9329999999</v>
      </c>
      <c r="E5" s="7">
        <v>32959</v>
      </c>
      <c r="F5" s="7">
        <v>359526</v>
      </c>
      <c r="G5" s="7">
        <f>+E5+F5</f>
        <v>392485</v>
      </c>
      <c r="H5" s="8">
        <f>+_xlfn.IFERROR(((E5-B5)/B5)*100,0)</f>
        <v>-19.34303890830231</v>
      </c>
      <c r="I5" s="8">
        <f>+_xlfn.IFERROR(((F5-C5)/C5)*100,0)</f>
        <v>-9.391994136021902</v>
      </c>
      <c r="J5" s="9">
        <f>+_xlfn.IFERROR(((G5-D5)/D5)*100,0)</f>
        <v>-10.321106054787544</v>
      </c>
    </row>
    <row r="6" spans="1:10" ht="15">
      <c r="A6" s="10" t="s">
        <v>53</v>
      </c>
      <c r="B6" s="3">
        <v>68580.828</v>
      </c>
      <c r="C6" s="3">
        <v>110714.47700000001</v>
      </c>
      <c r="D6" s="3">
        <f aca="true" t="shared" si="0" ref="D6:D59">SUM(B6:C6)</f>
        <v>179295.305</v>
      </c>
      <c r="E6" s="3">
        <v>36190.3</v>
      </c>
      <c r="F6" s="3">
        <v>43950</v>
      </c>
      <c r="G6" s="3">
        <f aca="true" t="shared" si="1" ref="G6:G59">SUM(E6:F6)</f>
        <v>80140.3</v>
      </c>
      <c r="H6" s="4">
        <f aca="true" t="shared" si="2" ref="H6:H59">+_xlfn.IFERROR(((E6-B6)/B6)*100,0)</f>
        <v>-47.22971265380464</v>
      </c>
      <c r="I6" s="4">
        <f aca="true" t="shared" si="3" ref="I6:I60">+_xlfn.IFERROR(((F6-C6)/C6)*100,0)</f>
        <v>-60.303294392114594</v>
      </c>
      <c r="J6" s="5">
        <f aca="true" t="shared" si="4" ref="J6:J60">+_xlfn.IFERROR(((G6-D6)/D6)*100,0)</f>
        <v>-55.302622118298075</v>
      </c>
    </row>
    <row r="7" spans="1:10" ht="15">
      <c r="A7" s="6" t="s">
        <v>6</v>
      </c>
      <c r="B7" s="7">
        <v>39717.443</v>
      </c>
      <c r="C7" s="7">
        <v>16603.512000000002</v>
      </c>
      <c r="D7" s="7">
        <f t="shared" si="0"/>
        <v>56320.955</v>
      </c>
      <c r="E7" s="7">
        <v>14320</v>
      </c>
      <c r="F7" s="7">
        <v>9741</v>
      </c>
      <c r="G7" s="7">
        <f t="shared" si="1"/>
        <v>24061</v>
      </c>
      <c r="H7" s="8">
        <f t="shared" si="2"/>
        <v>-63.9453123908304</v>
      </c>
      <c r="I7" s="8">
        <f t="shared" si="3"/>
        <v>-41.33168934379667</v>
      </c>
      <c r="J7" s="9">
        <f t="shared" si="4"/>
        <v>-57.278778387191764</v>
      </c>
    </row>
    <row r="8" spans="1:10" ht="15">
      <c r="A8" s="10" t="s">
        <v>7</v>
      </c>
      <c r="B8" s="3">
        <v>34595.388</v>
      </c>
      <c r="C8" s="3">
        <v>21758.675</v>
      </c>
      <c r="D8" s="3">
        <f t="shared" si="0"/>
        <v>56354.062999999995</v>
      </c>
      <c r="E8" s="3">
        <v>23323</v>
      </c>
      <c r="F8" s="3">
        <v>8774</v>
      </c>
      <c r="G8" s="3">
        <f t="shared" si="1"/>
        <v>32097</v>
      </c>
      <c r="H8" s="4">
        <f t="shared" si="2"/>
        <v>-32.58349928030869</v>
      </c>
      <c r="I8" s="4">
        <f t="shared" si="3"/>
        <v>-59.67585342397918</v>
      </c>
      <c r="J8" s="5">
        <f t="shared" si="4"/>
        <v>-43.044035706884166</v>
      </c>
    </row>
    <row r="9" spans="1:10" ht="15">
      <c r="A9" s="6" t="s">
        <v>8</v>
      </c>
      <c r="B9" s="7">
        <v>27564.853000000003</v>
      </c>
      <c r="C9" s="7">
        <v>130330.25000000003</v>
      </c>
      <c r="D9" s="7">
        <f t="shared" si="0"/>
        <v>157895.10300000003</v>
      </c>
      <c r="E9" s="7">
        <v>12218</v>
      </c>
      <c r="F9" s="7">
        <v>15596</v>
      </c>
      <c r="G9" s="7">
        <f t="shared" si="1"/>
        <v>27814</v>
      </c>
      <c r="H9" s="8">
        <f t="shared" si="2"/>
        <v>-55.67543929945863</v>
      </c>
      <c r="I9" s="8">
        <f t="shared" si="3"/>
        <v>-88.03347649528793</v>
      </c>
      <c r="J9" s="9">
        <f t="shared" si="4"/>
        <v>-82.38450751699375</v>
      </c>
    </row>
    <row r="10" spans="1:10" ht="15">
      <c r="A10" s="10" t="s">
        <v>54</v>
      </c>
      <c r="B10" s="3">
        <v>1891.38</v>
      </c>
      <c r="C10" s="3">
        <v>2427.551</v>
      </c>
      <c r="D10" s="3">
        <f t="shared" si="0"/>
        <v>4318.9310000000005</v>
      </c>
      <c r="E10" s="3">
        <v>668</v>
      </c>
      <c r="F10" s="3">
        <v>152</v>
      </c>
      <c r="G10" s="3">
        <f t="shared" si="1"/>
        <v>820</v>
      </c>
      <c r="H10" s="4">
        <f t="shared" si="2"/>
        <v>-64.68187249521513</v>
      </c>
      <c r="I10" s="4">
        <f t="shared" si="3"/>
        <v>-93.73854555475869</v>
      </c>
      <c r="J10" s="5">
        <f t="shared" si="4"/>
        <v>-81.01382031803703</v>
      </c>
    </row>
    <row r="11" spans="1:10" ht="15">
      <c r="A11" s="6" t="s">
        <v>9</v>
      </c>
      <c r="B11" s="7">
        <v>4920.451999999999</v>
      </c>
      <c r="C11" s="7">
        <v>14630.320999999996</v>
      </c>
      <c r="D11" s="7">
        <f t="shared" si="0"/>
        <v>19550.772999999994</v>
      </c>
      <c r="E11" s="7">
        <v>1610</v>
      </c>
      <c r="F11" s="7">
        <v>93.1</v>
      </c>
      <c r="G11" s="7">
        <f t="shared" si="1"/>
        <v>1703.1</v>
      </c>
      <c r="H11" s="8">
        <f t="shared" si="2"/>
        <v>-67.27942880044353</v>
      </c>
      <c r="I11" s="8">
        <f t="shared" si="3"/>
        <v>-99.36365032592245</v>
      </c>
      <c r="J11" s="9">
        <f t="shared" si="4"/>
        <v>-91.28883548491919</v>
      </c>
    </row>
    <row r="12" spans="1:10" ht="15">
      <c r="A12" s="10" t="s">
        <v>10</v>
      </c>
      <c r="B12" s="3">
        <v>7050.4400000000005</v>
      </c>
      <c r="C12" s="3">
        <v>7440.049999999999</v>
      </c>
      <c r="D12" s="3">
        <f t="shared" si="0"/>
        <v>14490.49</v>
      </c>
      <c r="E12" s="3">
        <v>1980</v>
      </c>
      <c r="F12" s="3">
        <v>15</v>
      </c>
      <c r="G12" s="3">
        <f t="shared" si="1"/>
        <v>1995</v>
      </c>
      <c r="H12" s="4">
        <f t="shared" si="2"/>
        <v>-71.91664633696621</v>
      </c>
      <c r="I12" s="4">
        <f t="shared" si="3"/>
        <v>-99.79838845169051</v>
      </c>
      <c r="J12" s="5">
        <f t="shared" si="4"/>
        <v>-86.23234963068882</v>
      </c>
    </row>
    <row r="13" spans="1:10" ht="15">
      <c r="A13" s="6" t="s">
        <v>11</v>
      </c>
      <c r="B13" s="7">
        <v>16260.666999999996</v>
      </c>
      <c r="C13" s="7">
        <v>5735.195</v>
      </c>
      <c r="D13" s="7">
        <f t="shared" si="0"/>
        <v>21995.861999999994</v>
      </c>
      <c r="E13" s="7">
        <v>8412</v>
      </c>
      <c r="F13" s="7">
        <v>2398</v>
      </c>
      <c r="G13" s="7">
        <f t="shared" si="1"/>
        <v>10810</v>
      </c>
      <c r="H13" s="8">
        <f t="shared" si="2"/>
        <v>-48.26780475856247</v>
      </c>
      <c r="I13" s="8">
        <f t="shared" si="3"/>
        <v>-58.1879953515094</v>
      </c>
      <c r="J13" s="9">
        <f t="shared" si="4"/>
        <v>-50.85439252164792</v>
      </c>
    </row>
    <row r="14" spans="1:10" ht="15">
      <c r="A14" s="10" t="s">
        <v>12</v>
      </c>
      <c r="B14" s="3">
        <v>11810.370000000003</v>
      </c>
      <c r="C14" s="3">
        <v>1866.366</v>
      </c>
      <c r="D14" s="3">
        <f t="shared" si="0"/>
        <v>13676.736000000003</v>
      </c>
      <c r="E14" s="3">
        <v>5842</v>
      </c>
      <c r="F14" s="3">
        <v>441</v>
      </c>
      <c r="G14" s="3">
        <f t="shared" si="1"/>
        <v>6283</v>
      </c>
      <c r="H14" s="4">
        <f t="shared" si="2"/>
        <v>-50.53499594000866</v>
      </c>
      <c r="I14" s="4">
        <f t="shared" si="3"/>
        <v>-76.37119407447413</v>
      </c>
      <c r="J14" s="5">
        <f t="shared" si="4"/>
        <v>-54.060676465495874</v>
      </c>
    </row>
    <row r="15" spans="1:10" ht="15">
      <c r="A15" s="6" t="s">
        <v>13</v>
      </c>
      <c r="B15" s="7">
        <v>4007.284</v>
      </c>
      <c r="C15" s="7">
        <v>61.75</v>
      </c>
      <c r="D15" s="7">
        <f t="shared" si="0"/>
        <v>4069.034</v>
      </c>
      <c r="E15" s="7">
        <v>2046</v>
      </c>
      <c r="F15" s="7">
        <v>33</v>
      </c>
      <c r="G15" s="7">
        <f t="shared" si="1"/>
        <v>2079</v>
      </c>
      <c r="H15" s="8">
        <f t="shared" si="2"/>
        <v>-48.942974842811246</v>
      </c>
      <c r="I15" s="8">
        <f t="shared" si="3"/>
        <v>-46.558704453441294</v>
      </c>
      <c r="J15" s="9">
        <f t="shared" si="4"/>
        <v>-48.906792128057916</v>
      </c>
    </row>
    <row r="16" spans="1:10" ht="15">
      <c r="A16" s="10" t="s">
        <v>14</v>
      </c>
      <c r="B16" s="3">
        <v>8166.76</v>
      </c>
      <c r="C16" s="3">
        <v>2466.449</v>
      </c>
      <c r="D16" s="3">
        <f t="shared" si="0"/>
        <v>10633.209</v>
      </c>
      <c r="E16" s="3">
        <v>4396</v>
      </c>
      <c r="F16" s="3">
        <v>1652</v>
      </c>
      <c r="G16" s="3">
        <f t="shared" si="1"/>
        <v>6048</v>
      </c>
      <c r="H16" s="4">
        <f t="shared" si="2"/>
        <v>-46.17204374807145</v>
      </c>
      <c r="I16" s="4">
        <f t="shared" si="3"/>
        <v>-33.02111659312639</v>
      </c>
      <c r="J16" s="5">
        <f t="shared" si="4"/>
        <v>-43.12159198601288</v>
      </c>
    </row>
    <row r="17" spans="1:10" ht="15">
      <c r="A17" s="6" t="s">
        <v>15</v>
      </c>
      <c r="B17" s="7">
        <v>951.904</v>
      </c>
      <c r="C17" s="7">
        <v>16.631999999999998</v>
      </c>
      <c r="D17" s="7">
        <f t="shared" si="0"/>
        <v>968.536</v>
      </c>
      <c r="E17" s="7">
        <v>547</v>
      </c>
      <c r="F17" s="7">
        <v>25</v>
      </c>
      <c r="G17" s="7">
        <f t="shared" si="1"/>
        <v>572</v>
      </c>
      <c r="H17" s="8">
        <f t="shared" si="2"/>
        <v>-42.536222140047734</v>
      </c>
      <c r="I17" s="8">
        <f t="shared" si="3"/>
        <v>50.312650312650334</v>
      </c>
      <c r="J17" s="9">
        <f t="shared" si="4"/>
        <v>-40.94179256114383</v>
      </c>
    </row>
    <row r="18" spans="1:10" ht="15">
      <c r="A18" s="10" t="s">
        <v>16</v>
      </c>
      <c r="B18" s="3">
        <v>1383.257</v>
      </c>
      <c r="C18" s="3">
        <v>0</v>
      </c>
      <c r="D18" s="3">
        <f t="shared" si="0"/>
        <v>1383.257</v>
      </c>
      <c r="E18" s="3">
        <v>827</v>
      </c>
      <c r="F18" s="3">
        <v>12</v>
      </c>
      <c r="G18" s="3">
        <f t="shared" si="1"/>
        <v>839</v>
      </c>
      <c r="H18" s="4">
        <f t="shared" si="2"/>
        <v>-40.21356841136535</v>
      </c>
      <c r="I18" s="4">
        <f t="shared" si="3"/>
        <v>0</v>
      </c>
      <c r="J18" s="5">
        <f t="shared" si="4"/>
        <v>-39.34605066159072</v>
      </c>
    </row>
    <row r="19" spans="1:10" ht="15">
      <c r="A19" s="6" t="s">
        <v>17</v>
      </c>
      <c r="B19" s="7">
        <v>608.447</v>
      </c>
      <c r="C19" s="7">
        <v>123.36399999999999</v>
      </c>
      <c r="D19" s="7">
        <f t="shared" si="0"/>
        <v>731.811</v>
      </c>
      <c r="E19" s="7">
        <v>303</v>
      </c>
      <c r="F19" s="7">
        <v>75</v>
      </c>
      <c r="G19" s="7">
        <f t="shared" si="1"/>
        <v>378</v>
      </c>
      <c r="H19" s="8">
        <f t="shared" si="2"/>
        <v>-50.201085714943126</v>
      </c>
      <c r="I19" s="8">
        <f t="shared" si="3"/>
        <v>-39.20430595635679</v>
      </c>
      <c r="J19" s="9">
        <f t="shared" si="4"/>
        <v>-48.34731918487151</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961.4859999999999</v>
      </c>
      <c r="C21" s="7">
        <v>58.306</v>
      </c>
      <c r="D21" s="7">
        <f t="shared" si="0"/>
        <v>1019.7919999999999</v>
      </c>
      <c r="E21" s="7">
        <v>275</v>
      </c>
      <c r="F21" s="7">
        <v>65</v>
      </c>
      <c r="G21" s="7">
        <f t="shared" si="1"/>
        <v>340</v>
      </c>
      <c r="H21" s="8">
        <f t="shared" si="2"/>
        <v>-71.39843949885906</v>
      </c>
      <c r="I21" s="8">
        <f t="shared" si="3"/>
        <v>11.480808150104625</v>
      </c>
      <c r="J21" s="9">
        <f t="shared" si="4"/>
        <v>-66.65986789462949</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2483.26</v>
      </c>
      <c r="C23" s="7">
        <v>12.232</v>
      </c>
      <c r="D23" s="7">
        <f t="shared" si="0"/>
        <v>2495.492</v>
      </c>
      <c r="E23" s="7">
        <v>1185</v>
      </c>
      <c r="F23" s="7">
        <v>22</v>
      </c>
      <c r="G23" s="7">
        <f t="shared" si="1"/>
        <v>1207</v>
      </c>
      <c r="H23" s="8">
        <f t="shared" si="2"/>
        <v>-52.280470027302826</v>
      </c>
      <c r="I23" s="8">
        <f t="shared" si="3"/>
        <v>79.85611510791368</v>
      </c>
      <c r="J23" s="9">
        <f t="shared" si="4"/>
        <v>-51.63278423653532</v>
      </c>
    </row>
    <row r="24" spans="1:10" ht="15">
      <c r="A24" s="10" t="s">
        <v>21</v>
      </c>
      <c r="B24" s="3">
        <v>824.983</v>
      </c>
      <c r="C24" s="3">
        <v>8.227</v>
      </c>
      <c r="D24" s="3">
        <f t="shared" si="0"/>
        <v>833.2099999999999</v>
      </c>
      <c r="E24" s="3">
        <v>482</v>
      </c>
      <c r="F24" s="3">
        <v>0</v>
      </c>
      <c r="G24" s="3">
        <f t="shared" si="1"/>
        <v>482</v>
      </c>
      <c r="H24" s="4">
        <f t="shared" si="2"/>
        <v>-41.5745536574693</v>
      </c>
      <c r="I24" s="4">
        <f t="shared" si="3"/>
        <v>-100</v>
      </c>
      <c r="J24" s="5">
        <f t="shared" si="4"/>
        <v>-42.1514384128851</v>
      </c>
    </row>
    <row r="25" spans="1:10" ht="15">
      <c r="A25" s="6" t="s">
        <v>22</v>
      </c>
      <c r="B25" s="7">
        <v>1055.461</v>
      </c>
      <c r="C25" s="7">
        <v>195.62400000000002</v>
      </c>
      <c r="D25" s="7">
        <f t="shared" si="0"/>
        <v>1251.085</v>
      </c>
      <c r="E25" s="7">
        <v>431</v>
      </c>
      <c r="F25" s="7">
        <v>242</v>
      </c>
      <c r="G25" s="7">
        <f t="shared" si="1"/>
        <v>673</v>
      </c>
      <c r="H25" s="8">
        <f t="shared" si="2"/>
        <v>-59.16476307509231</v>
      </c>
      <c r="I25" s="8">
        <f t="shared" si="3"/>
        <v>23.70670265407106</v>
      </c>
      <c r="J25" s="9">
        <f t="shared" si="4"/>
        <v>-46.20669259083116</v>
      </c>
    </row>
    <row r="26" spans="1:10" ht="15">
      <c r="A26" s="10" t="s">
        <v>23</v>
      </c>
      <c r="B26" s="3">
        <v>429.43399999999997</v>
      </c>
      <c r="C26" s="3">
        <v>28.505</v>
      </c>
      <c r="D26" s="3">
        <f t="shared" si="0"/>
        <v>457.93899999999996</v>
      </c>
      <c r="E26" s="3">
        <v>193</v>
      </c>
      <c r="F26" s="3">
        <v>30</v>
      </c>
      <c r="G26" s="3">
        <f t="shared" si="1"/>
        <v>223</v>
      </c>
      <c r="H26" s="4">
        <f t="shared" si="2"/>
        <v>-55.057121699725684</v>
      </c>
      <c r="I26" s="4">
        <f t="shared" si="3"/>
        <v>5.244693913348539</v>
      </c>
      <c r="J26" s="5">
        <f t="shared" si="4"/>
        <v>-51.30355789744922</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1946.1129999999998</v>
      </c>
      <c r="C28" s="3">
        <v>1148.635</v>
      </c>
      <c r="D28" s="3">
        <f t="shared" si="0"/>
        <v>3094.7479999999996</v>
      </c>
      <c r="E28" s="3">
        <v>930</v>
      </c>
      <c r="F28" s="3">
        <v>186</v>
      </c>
      <c r="G28" s="3">
        <f t="shared" si="1"/>
        <v>1116</v>
      </c>
      <c r="H28" s="4">
        <f t="shared" si="2"/>
        <v>-52.21243576297985</v>
      </c>
      <c r="I28" s="4">
        <f t="shared" si="3"/>
        <v>-83.80686641100088</v>
      </c>
      <c r="J28" s="5">
        <f t="shared" si="4"/>
        <v>-63.93890552639504</v>
      </c>
    </row>
    <row r="29" spans="1:10" ht="15">
      <c r="A29" s="6" t="s">
        <v>26</v>
      </c>
      <c r="B29" s="7">
        <v>5973.003000000001</v>
      </c>
      <c r="C29" s="7">
        <v>535.299</v>
      </c>
      <c r="D29" s="7">
        <f t="shared" si="0"/>
        <v>6508.302000000001</v>
      </c>
      <c r="E29" s="7">
        <v>3535</v>
      </c>
      <c r="F29" s="7">
        <v>285</v>
      </c>
      <c r="G29" s="7">
        <f t="shared" si="1"/>
        <v>3820</v>
      </c>
      <c r="H29" s="8">
        <f t="shared" si="2"/>
        <v>-40.81703960302716</v>
      </c>
      <c r="I29" s="8">
        <f t="shared" si="3"/>
        <v>-46.758727365453694</v>
      </c>
      <c r="J29" s="9">
        <f t="shared" si="4"/>
        <v>-41.305735351555604</v>
      </c>
    </row>
    <row r="30" spans="1:10" ht="15">
      <c r="A30" s="10" t="s">
        <v>27</v>
      </c>
      <c r="B30" s="3">
        <v>3388.312</v>
      </c>
      <c r="C30" s="3">
        <v>244.07300000000004</v>
      </c>
      <c r="D30" s="3">
        <f t="shared" si="0"/>
        <v>3632.3849999999998</v>
      </c>
      <c r="E30" s="3">
        <v>1976</v>
      </c>
      <c r="F30" s="3">
        <v>134</v>
      </c>
      <c r="G30" s="3">
        <f t="shared" si="1"/>
        <v>2110</v>
      </c>
      <c r="H30" s="4">
        <f t="shared" si="2"/>
        <v>-41.68187581308923</v>
      </c>
      <c r="I30" s="4">
        <f t="shared" si="3"/>
        <v>-45.098392693989105</v>
      </c>
      <c r="J30" s="5">
        <f t="shared" si="4"/>
        <v>-41.91144385851169</v>
      </c>
    </row>
    <row r="31" spans="1:10" ht="15">
      <c r="A31" s="6" t="s">
        <v>28</v>
      </c>
      <c r="B31" s="7">
        <v>1513.8600000000001</v>
      </c>
      <c r="C31" s="7">
        <v>10.196000000000002</v>
      </c>
      <c r="D31" s="7">
        <f t="shared" si="0"/>
        <v>1524.056</v>
      </c>
      <c r="E31" s="7">
        <v>822</v>
      </c>
      <c r="F31" s="7">
        <v>12</v>
      </c>
      <c r="G31" s="7">
        <f t="shared" si="1"/>
        <v>834</v>
      </c>
      <c r="H31" s="8">
        <f t="shared" si="2"/>
        <v>-45.70171614284016</v>
      </c>
      <c r="I31" s="8">
        <f t="shared" si="3"/>
        <v>17.693213024715558</v>
      </c>
      <c r="J31" s="9">
        <f t="shared" si="4"/>
        <v>-45.277601347981964</v>
      </c>
    </row>
    <row r="32" spans="1:10" ht="15">
      <c r="A32" s="10" t="s">
        <v>56</v>
      </c>
      <c r="B32" s="3">
        <v>6.082000000000001</v>
      </c>
      <c r="C32" s="3">
        <v>684.189</v>
      </c>
      <c r="D32" s="3">
        <f t="shared" si="0"/>
        <v>690.271</v>
      </c>
      <c r="E32" s="3">
        <v>0</v>
      </c>
      <c r="F32" s="3">
        <v>335</v>
      </c>
      <c r="G32" s="3">
        <f t="shared" si="1"/>
        <v>335</v>
      </c>
      <c r="H32" s="4">
        <f t="shared" si="2"/>
        <v>-100</v>
      </c>
      <c r="I32" s="4">
        <f t="shared" si="3"/>
        <v>-51.03692108467105</v>
      </c>
      <c r="J32" s="5">
        <f t="shared" si="4"/>
        <v>-51.46833634905711</v>
      </c>
    </row>
    <row r="33" spans="1:10" ht="15">
      <c r="A33" s="6" t="s">
        <v>68</v>
      </c>
      <c r="B33" s="7">
        <v>807.726</v>
      </c>
      <c r="C33" s="7">
        <v>0</v>
      </c>
      <c r="D33" s="7">
        <f t="shared" si="0"/>
        <v>807.726</v>
      </c>
      <c r="E33" s="7">
        <v>356</v>
      </c>
      <c r="F33" s="7">
        <v>0</v>
      </c>
      <c r="G33" s="7">
        <f t="shared" si="1"/>
        <v>356</v>
      </c>
      <c r="H33" s="8">
        <f t="shared" si="2"/>
        <v>-55.925648053919275</v>
      </c>
      <c r="I33" s="8">
        <f t="shared" si="3"/>
        <v>0</v>
      </c>
      <c r="J33" s="9">
        <f t="shared" si="4"/>
        <v>-55.925648053919275</v>
      </c>
    </row>
    <row r="34" spans="1:10" ht="15">
      <c r="A34" s="10" t="s">
        <v>29</v>
      </c>
      <c r="B34" s="3">
        <v>4132.088</v>
      </c>
      <c r="C34" s="3">
        <v>1853.0930000000003</v>
      </c>
      <c r="D34" s="3">
        <f t="shared" si="0"/>
        <v>5985.1810000000005</v>
      </c>
      <c r="E34" s="3">
        <v>2277</v>
      </c>
      <c r="F34" s="3">
        <v>754</v>
      </c>
      <c r="G34" s="3">
        <f t="shared" si="1"/>
        <v>3031</v>
      </c>
      <c r="H34" s="4">
        <f t="shared" si="2"/>
        <v>-44.89468762523934</v>
      </c>
      <c r="I34" s="4">
        <f t="shared" si="3"/>
        <v>-59.31127040035228</v>
      </c>
      <c r="J34" s="5">
        <f t="shared" si="4"/>
        <v>-49.35825666759285</v>
      </c>
    </row>
    <row r="35" spans="1:10" ht="15">
      <c r="A35" s="6" t="s">
        <v>67</v>
      </c>
      <c r="B35" s="7">
        <v>1344.1729999999998</v>
      </c>
      <c r="C35" s="7">
        <v>11.27</v>
      </c>
      <c r="D35" s="7">
        <f t="shared" si="0"/>
        <v>1355.4429999999998</v>
      </c>
      <c r="E35" s="7">
        <v>615</v>
      </c>
      <c r="F35" s="7">
        <v>3</v>
      </c>
      <c r="G35" s="7">
        <f t="shared" si="1"/>
        <v>618</v>
      </c>
      <c r="H35" s="8">
        <f t="shared" si="2"/>
        <v>-54.246960770674605</v>
      </c>
      <c r="I35" s="8">
        <f t="shared" si="3"/>
        <v>-73.38065661047027</v>
      </c>
      <c r="J35" s="9">
        <f t="shared" si="4"/>
        <v>-54.406050272862814</v>
      </c>
    </row>
    <row r="36" spans="1:10" ht="15">
      <c r="A36" s="10" t="s">
        <v>30</v>
      </c>
      <c r="B36" s="3">
        <v>321.537</v>
      </c>
      <c r="C36" s="3">
        <v>749.9949999999999</v>
      </c>
      <c r="D36" s="3">
        <f t="shared" si="0"/>
        <v>1071.532</v>
      </c>
      <c r="E36" s="3">
        <v>166</v>
      </c>
      <c r="F36" s="3">
        <v>101</v>
      </c>
      <c r="G36" s="3">
        <f t="shared" si="1"/>
        <v>267</v>
      </c>
      <c r="H36" s="4">
        <f t="shared" si="2"/>
        <v>-48.37297107331349</v>
      </c>
      <c r="I36" s="4">
        <f t="shared" si="3"/>
        <v>-86.53324355495702</v>
      </c>
      <c r="J36" s="5">
        <f t="shared" si="4"/>
        <v>-75.08240537846747</v>
      </c>
    </row>
    <row r="37" spans="1:10" ht="15">
      <c r="A37" s="6" t="s">
        <v>31</v>
      </c>
      <c r="B37" s="7">
        <v>1054.064</v>
      </c>
      <c r="C37" s="7">
        <v>0</v>
      </c>
      <c r="D37" s="7">
        <f t="shared" si="0"/>
        <v>1054.064</v>
      </c>
      <c r="E37" s="7">
        <v>518</v>
      </c>
      <c r="F37" s="7">
        <v>11</v>
      </c>
      <c r="G37" s="7">
        <f t="shared" si="1"/>
        <v>529</v>
      </c>
      <c r="H37" s="8">
        <f t="shared" si="2"/>
        <v>-50.8568739659072</v>
      </c>
      <c r="I37" s="8">
        <f t="shared" si="3"/>
        <v>0</v>
      </c>
      <c r="J37" s="9">
        <f t="shared" si="4"/>
        <v>-49.81329406943033</v>
      </c>
    </row>
    <row r="38" spans="1:10" ht="15">
      <c r="A38" s="10" t="s">
        <v>32</v>
      </c>
      <c r="B38" s="3">
        <v>2495.4640000000004</v>
      </c>
      <c r="C38" s="3">
        <v>1.73</v>
      </c>
      <c r="D38" s="3">
        <f t="shared" si="0"/>
        <v>2497.1940000000004</v>
      </c>
      <c r="E38" s="3">
        <v>1662</v>
      </c>
      <c r="F38" s="3">
        <v>0</v>
      </c>
      <c r="G38" s="3">
        <f t="shared" si="1"/>
        <v>1662</v>
      </c>
      <c r="H38" s="4">
        <f t="shared" si="2"/>
        <v>-33.399159434878655</v>
      </c>
      <c r="I38" s="4">
        <f t="shared" si="3"/>
        <v>-100</v>
      </c>
      <c r="J38" s="5">
        <f t="shared" si="4"/>
        <v>-33.445299003601654</v>
      </c>
    </row>
    <row r="39" spans="1:10" ht="15">
      <c r="A39" s="6" t="s">
        <v>33</v>
      </c>
      <c r="B39" s="7">
        <v>200.79000000000002</v>
      </c>
      <c r="C39" s="7">
        <v>28.066</v>
      </c>
      <c r="D39" s="7">
        <f t="shared" si="0"/>
        <v>228.85600000000002</v>
      </c>
      <c r="E39" s="7">
        <v>102</v>
      </c>
      <c r="F39" s="7">
        <v>25</v>
      </c>
      <c r="G39" s="7">
        <f t="shared" si="1"/>
        <v>127</v>
      </c>
      <c r="H39" s="8">
        <f t="shared" si="2"/>
        <v>-49.20065740325714</v>
      </c>
      <c r="I39" s="8">
        <f t="shared" si="3"/>
        <v>-10.924249982184847</v>
      </c>
      <c r="J39" s="9">
        <f t="shared" si="4"/>
        <v>-44.506589296326084</v>
      </c>
    </row>
    <row r="40" spans="1:10" ht="15">
      <c r="A40" s="10" t="s">
        <v>34</v>
      </c>
      <c r="B40" s="3">
        <v>8811.891</v>
      </c>
      <c r="C40" s="3">
        <v>2809.1459999999997</v>
      </c>
      <c r="D40" s="3">
        <f t="shared" si="0"/>
        <v>11621.037</v>
      </c>
      <c r="E40" s="3">
        <v>3761</v>
      </c>
      <c r="F40" s="3">
        <v>1647</v>
      </c>
      <c r="G40" s="3">
        <f t="shared" si="1"/>
        <v>5408</v>
      </c>
      <c r="H40" s="4">
        <f t="shared" si="2"/>
        <v>-57.319036288578694</v>
      </c>
      <c r="I40" s="4">
        <f t="shared" si="3"/>
        <v>-41.37008186829733</v>
      </c>
      <c r="J40" s="5">
        <f t="shared" si="4"/>
        <v>-53.46370551956766</v>
      </c>
    </row>
    <row r="41" spans="1:10" ht="15">
      <c r="A41" s="6" t="s">
        <v>35</v>
      </c>
      <c r="B41" s="7">
        <v>225.64500000000004</v>
      </c>
      <c r="C41" s="7">
        <v>25.647</v>
      </c>
      <c r="D41" s="7">
        <f t="shared" si="0"/>
        <v>251.29200000000003</v>
      </c>
      <c r="E41" s="7">
        <v>98</v>
      </c>
      <c r="F41" s="7">
        <v>34</v>
      </c>
      <c r="G41" s="7">
        <f t="shared" si="1"/>
        <v>132</v>
      </c>
      <c r="H41" s="8">
        <f t="shared" si="2"/>
        <v>-56.56894679695983</v>
      </c>
      <c r="I41" s="8">
        <f t="shared" si="3"/>
        <v>32.569111397044495</v>
      </c>
      <c r="J41" s="9">
        <f t="shared" si="4"/>
        <v>-47.47146745618643</v>
      </c>
    </row>
    <row r="42" spans="1:10" ht="15">
      <c r="A42" s="10" t="s">
        <v>36</v>
      </c>
      <c r="B42" s="3">
        <v>3274.972</v>
      </c>
      <c r="C42" s="3">
        <v>991.4970000000001</v>
      </c>
      <c r="D42" s="3">
        <f t="shared" si="0"/>
        <v>4266.469</v>
      </c>
      <c r="E42" s="3">
        <v>1645</v>
      </c>
      <c r="F42" s="3">
        <v>579</v>
      </c>
      <c r="G42" s="3">
        <f t="shared" si="1"/>
        <v>2224</v>
      </c>
      <c r="H42" s="4">
        <f t="shared" si="2"/>
        <v>-49.770562923896755</v>
      </c>
      <c r="I42" s="4">
        <f t="shared" si="3"/>
        <v>-41.603454170814445</v>
      </c>
      <c r="J42" s="5">
        <f t="shared" si="4"/>
        <v>-47.87258503460355</v>
      </c>
    </row>
    <row r="43" spans="1:10" ht="15">
      <c r="A43" s="6" t="s">
        <v>37</v>
      </c>
      <c r="B43" s="7">
        <v>2888.743</v>
      </c>
      <c r="C43" s="7">
        <v>60.684000000000005</v>
      </c>
      <c r="D43" s="7">
        <f t="shared" si="0"/>
        <v>2949.427</v>
      </c>
      <c r="E43" s="7">
        <v>1738</v>
      </c>
      <c r="F43" s="7">
        <v>49</v>
      </c>
      <c r="G43" s="7">
        <f t="shared" si="1"/>
        <v>1787</v>
      </c>
      <c r="H43" s="8">
        <f t="shared" si="2"/>
        <v>-39.835423227334516</v>
      </c>
      <c r="I43" s="8">
        <f t="shared" si="3"/>
        <v>-19.25383956232286</v>
      </c>
      <c r="J43" s="9">
        <f t="shared" si="4"/>
        <v>-39.41196035704563</v>
      </c>
    </row>
    <row r="44" spans="1:10" ht="15">
      <c r="A44" s="10" t="s">
        <v>38</v>
      </c>
      <c r="B44" s="3">
        <v>2576.7360000000003</v>
      </c>
      <c r="C44" s="3">
        <v>14.004999999999999</v>
      </c>
      <c r="D44" s="3">
        <f t="shared" si="0"/>
        <v>2590.7410000000004</v>
      </c>
      <c r="E44" s="3">
        <v>1495</v>
      </c>
      <c r="F44" s="3">
        <v>10</v>
      </c>
      <c r="G44" s="3">
        <f t="shared" si="1"/>
        <v>1505</v>
      </c>
      <c r="H44" s="4">
        <f t="shared" si="2"/>
        <v>-41.98086261068267</v>
      </c>
      <c r="I44" s="4">
        <f t="shared" si="3"/>
        <v>-28.59692966797572</v>
      </c>
      <c r="J44" s="5">
        <f t="shared" si="4"/>
        <v>-41.90851188906958</v>
      </c>
    </row>
    <row r="45" spans="1:10" ht="15">
      <c r="A45" s="6" t="s">
        <v>70</v>
      </c>
      <c r="B45" s="7">
        <v>1659.5010000000002</v>
      </c>
      <c r="C45" s="7">
        <v>3.9989999999999997</v>
      </c>
      <c r="D45" s="7">
        <f t="shared" si="0"/>
        <v>1663.5000000000002</v>
      </c>
      <c r="E45" s="7">
        <v>964</v>
      </c>
      <c r="F45" s="7">
        <v>21</v>
      </c>
      <c r="G45" s="7">
        <f t="shared" si="1"/>
        <v>985</v>
      </c>
      <c r="H45" s="8">
        <f t="shared" si="2"/>
        <v>-41.91024892422482</v>
      </c>
      <c r="I45" s="8">
        <f t="shared" si="3"/>
        <v>425.1312828207053</v>
      </c>
      <c r="J45" s="9">
        <f t="shared" si="4"/>
        <v>-40.787496242861444</v>
      </c>
    </row>
    <row r="46" spans="1:10" ht="15">
      <c r="A46" s="10" t="s">
        <v>39</v>
      </c>
      <c r="B46" s="3">
        <v>2218.1809999999996</v>
      </c>
      <c r="C46" s="3">
        <v>39.925000000000004</v>
      </c>
      <c r="D46" s="3">
        <f t="shared" si="0"/>
        <v>2258.1059999999998</v>
      </c>
      <c r="E46" s="3">
        <v>748</v>
      </c>
      <c r="F46" s="3">
        <v>26</v>
      </c>
      <c r="G46" s="3">
        <f t="shared" si="1"/>
        <v>774</v>
      </c>
      <c r="H46" s="4">
        <f t="shared" si="2"/>
        <v>-66.27867608639691</v>
      </c>
      <c r="I46" s="4">
        <f t="shared" si="3"/>
        <v>-34.87789605510333</v>
      </c>
      <c r="J46" s="5">
        <f t="shared" si="4"/>
        <v>-65.72348685137013</v>
      </c>
    </row>
    <row r="47" spans="1:10" ht="15">
      <c r="A47" s="6" t="s">
        <v>40</v>
      </c>
      <c r="B47" s="7">
        <v>3473.026</v>
      </c>
      <c r="C47" s="7">
        <v>121.308</v>
      </c>
      <c r="D47" s="7">
        <f t="shared" si="0"/>
        <v>3594.334</v>
      </c>
      <c r="E47" s="7">
        <v>1775</v>
      </c>
      <c r="F47" s="7">
        <v>143</v>
      </c>
      <c r="G47" s="7">
        <f t="shared" si="1"/>
        <v>1918</v>
      </c>
      <c r="H47" s="8">
        <f t="shared" si="2"/>
        <v>-48.89183092784217</v>
      </c>
      <c r="I47" s="8">
        <f t="shared" si="3"/>
        <v>17.881755531374676</v>
      </c>
      <c r="J47" s="9">
        <f t="shared" si="4"/>
        <v>-46.638236735929375</v>
      </c>
    </row>
    <row r="48" spans="1:10" ht="15">
      <c r="A48" s="10" t="s">
        <v>41</v>
      </c>
      <c r="B48" s="3">
        <v>5240.052</v>
      </c>
      <c r="C48" s="3">
        <v>854.186</v>
      </c>
      <c r="D48" s="3">
        <f t="shared" si="0"/>
        <v>6094.237999999999</v>
      </c>
      <c r="E48" s="3">
        <v>2954</v>
      </c>
      <c r="F48" s="3">
        <v>785</v>
      </c>
      <c r="G48" s="3">
        <f t="shared" si="1"/>
        <v>3739</v>
      </c>
      <c r="H48" s="4">
        <f t="shared" si="2"/>
        <v>-43.62651363001741</v>
      </c>
      <c r="I48" s="4">
        <f t="shared" si="3"/>
        <v>-8.0996410617828</v>
      </c>
      <c r="J48" s="5">
        <f t="shared" si="4"/>
        <v>-38.64696455898177</v>
      </c>
    </row>
    <row r="49" spans="1:10" ht="15">
      <c r="A49" s="6" t="s">
        <v>42</v>
      </c>
      <c r="B49" s="7">
        <v>110.67099999999999</v>
      </c>
      <c r="C49" s="7">
        <v>0</v>
      </c>
      <c r="D49" s="7">
        <f t="shared" si="0"/>
        <v>110.67099999999999</v>
      </c>
      <c r="E49" s="7">
        <v>110</v>
      </c>
      <c r="F49" s="7">
        <v>0</v>
      </c>
      <c r="G49" s="7">
        <f t="shared" si="1"/>
        <v>110</v>
      </c>
      <c r="H49" s="8">
        <f t="shared" si="2"/>
        <v>-0.6063015604810585</v>
      </c>
      <c r="I49" s="8">
        <f t="shared" si="3"/>
        <v>0</v>
      </c>
      <c r="J49" s="9">
        <f t="shared" si="4"/>
        <v>-0.6063015604810585</v>
      </c>
    </row>
    <row r="50" spans="1:10" ht="15">
      <c r="A50" s="10" t="s">
        <v>43</v>
      </c>
      <c r="B50" s="3">
        <v>504.771</v>
      </c>
      <c r="C50" s="3">
        <v>6.441999999999999</v>
      </c>
      <c r="D50" s="3">
        <f t="shared" si="0"/>
        <v>511.213</v>
      </c>
      <c r="E50" s="3">
        <v>270</v>
      </c>
      <c r="F50" s="3">
        <v>0</v>
      </c>
      <c r="G50" s="3">
        <f t="shared" si="1"/>
        <v>270</v>
      </c>
      <c r="H50" s="4">
        <f t="shared" si="2"/>
        <v>-46.51039778434181</v>
      </c>
      <c r="I50" s="4">
        <f t="shared" si="3"/>
        <v>-100</v>
      </c>
      <c r="J50" s="5">
        <f t="shared" si="4"/>
        <v>-47.184441710206904</v>
      </c>
    </row>
    <row r="51" spans="1:10" ht="15">
      <c r="A51" s="6" t="s">
        <v>44</v>
      </c>
      <c r="B51" s="7">
        <v>1898.8270000000002</v>
      </c>
      <c r="C51" s="7">
        <v>32.24400000000001</v>
      </c>
      <c r="D51" s="7">
        <f t="shared" si="0"/>
        <v>1931.0710000000001</v>
      </c>
      <c r="E51" s="7">
        <v>985</v>
      </c>
      <c r="F51" s="7">
        <v>57.075</v>
      </c>
      <c r="G51" s="7">
        <f t="shared" si="1"/>
        <v>1042.075</v>
      </c>
      <c r="H51" s="8">
        <f t="shared" si="2"/>
        <v>-48.125869286670145</v>
      </c>
      <c r="I51" s="8">
        <f t="shared" si="3"/>
        <v>77.00967621883137</v>
      </c>
      <c r="J51" s="9">
        <f t="shared" si="4"/>
        <v>-46.03642227551447</v>
      </c>
    </row>
    <row r="52" spans="1:10" ht="15">
      <c r="A52" s="10" t="s">
        <v>75</v>
      </c>
      <c r="B52" s="3">
        <v>2519.833</v>
      </c>
      <c r="C52" s="3">
        <v>245.795</v>
      </c>
      <c r="D52" s="3">
        <f t="shared" si="0"/>
        <v>2765.628</v>
      </c>
      <c r="E52" s="3">
        <v>1735</v>
      </c>
      <c r="F52" s="3">
        <v>69</v>
      </c>
      <c r="G52" s="3">
        <f t="shared" si="1"/>
        <v>1804</v>
      </c>
      <c r="H52" s="4">
        <f t="shared" si="2"/>
        <v>-31.1462307224328</v>
      </c>
      <c r="I52" s="4">
        <f t="shared" si="3"/>
        <v>-71.92782603389003</v>
      </c>
      <c r="J52" s="5">
        <f t="shared" si="4"/>
        <v>-34.77069222614177</v>
      </c>
    </row>
    <row r="53" spans="1:10" ht="15">
      <c r="A53" s="6" t="s">
        <v>45</v>
      </c>
      <c r="B53" s="7">
        <v>1687.6109999999999</v>
      </c>
      <c r="C53" s="7">
        <v>0</v>
      </c>
      <c r="D53" s="7">
        <f t="shared" si="0"/>
        <v>1687.6109999999999</v>
      </c>
      <c r="E53" s="7">
        <v>925</v>
      </c>
      <c r="F53" s="7">
        <v>0</v>
      </c>
      <c r="G53" s="7">
        <f t="shared" si="1"/>
        <v>925</v>
      </c>
      <c r="H53" s="8">
        <f t="shared" si="2"/>
        <v>-45.188790544740456</v>
      </c>
      <c r="I53" s="8">
        <f t="shared" si="3"/>
        <v>0</v>
      </c>
      <c r="J53" s="9">
        <f t="shared" si="4"/>
        <v>-45.188790544740456</v>
      </c>
    </row>
    <row r="54" spans="1:10" ht="15">
      <c r="A54" s="10" t="s">
        <v>71</v>
      </c>
      <c r="B54" s="3">
        <v>222.32099999999997</v>
      </c>
      <c r="C54" s="3">
        <v>240.28199999999998</v>
      </c>
      <c r="D54" s="3">
        <f t="shared" si="0"/>
        <v>462.60299999999995</v>
      </c>
      <c r="E54" s="3">
        <v>112</v>
      </c>
      <c r="F54" s="3">
        <v>1149</v>
      </c>
      <c r="G54" s="3">
        <f t="shared" si="1"/>
        <v>1261</v>
      </c>
      <c r="H54" s="4">
        <f t="shared" si="2"/>
        <v>-49.622392846379775</v>
      </c>
      <c r="I54" s="4">
        <f t="shared" si="3"/>
        <v>378.1881289484856</v>
      </c>
      <c r="J54" s="5">
        <f t="shared" si="4"/>
        <v>172.58794257711259</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91.66799999999999</v>
      </c>
      <c r="C56" s="3">
        <v>11.764</v>
      </c>
      <c r="D56" s="3">
        <f t="shared" si="0"/>
        <v>103.43199999999999</v>
      </c>
      <c r="E56" s="3">
        <v>65</v>
      </c>
      <c r="F56" s="3">
        <v>5</v>
      </c>
      <c r="G56" s="3">
        <f>+E56+F56</f>
        <v>70</v>
      </c>
      <c r="H56" s="4">
        <f t="shared" si="2"/>
        <v>-29.091940480865723</v>
      </c>
      <c r="I56" s="4">
        <f t="shared" si="3"/>
        <v>-57.497449846990826</v>
      </c>
      <c r="J56" s="5">
        <f t="shared" si="4"/>
        <v>-32.3226854358419</v>
      </c>
    </row>
    <row r="57" spans="1:10" ht="15">
      <c r="A57" s="6" t="s">
        <v>48</v>
      </c>
      <c r="B57" s="7">
        <v>5923.835999999999</v>
      </c>
      <c r="C57" s="7">
        <v>49.208</v>
      </c>
      <c r="D57" s="7">
        <f t="shared" si="0"/>
        <v>5973.043999999999</v>
      </c>
      <c r="E57" s="7">
        <v>3177</v>
      </c>
      <c r="F57" s="7">
        <v>26</v>
      </c>
      <c r="G57" s="7">
        <f t="shared" si="1"/>
        <v>3203</v>
      </c>
      <c r="H57" s="8">
        <f t="shared" si="2"/>
        <v>-46.36921076140527</v>
      </c>
      <c r="I57" s="8">
        <f t="shared" si="3"/>
        <v>-47.163062916598925</v>
      </c>
      <c r="J57" s="9">
        <f t="shared" si="4"/>
        <v>-46.37575078971458</v>
      </c>
    </row>
    <row r="58" spans="1:10" ht="15">
      <c r="A58" s="10" t="s">
        <v>57</v>
      </c>
      <c r="B58" s="3">
        <v>265.76</v>
      </c>
      <c r="C58" s="3">
        <v>174.943</v>
      </c>
      <c r="D58" s="3">
        <f t="shared" si="0"/>
        <v>440.703</v>
      </c>
      <c r="E58" s="3">
        <v>83</v>
      </c>
      <c r="F58" s="3">
        <v>117</v>
      </c>
      <c r="G58" s="3">
        <f t="shared" si="1"/>
        <v>200</v>
      </c>
      <c r="H58" s="4">
        <f t="shared" si="2"/>
        <v>-68.76881396748946</v>
      </c>
      <c r="I58" s="4">
        <f t="shared" si="3"/>
        <v>-33.1210737211549</v>
      </c>
      <c r="J58" s="5">
        <f t="shared" si="4"/>
        <v>-54.61796266419788</v>
      </c>
    </row>
    <row r="59" spans="1:10" ht="15">
      <c r="A59" s="6" t="s">
        <v>58</v>
      </c>
      <c r="B59" s="7">
        <v>25.898000000000003</v>
      </c>
      <c r="C59" s="7">
        <v>19.004</v>
      </c>
      <c r="D59" s="7">
        <f t="shared" si="0"/>
        <v>44.902</v>
      </c>
      <c r="E59" s="7">
        <v>37</v>
      </c>
      <c r="F59" s="7">
        <v>0</v>
      </c>
      <c r="G59" s="7">
        <f t="shared" si="1"/>
        <v>37</v>
      </c>
      <c r="H59" s="8">
        <f t="shared" si="2"/>
        <v>42.86817514866011</v>
      </c>
      <c r="I59" s="8">
        <f t="shared" si="3"/>
        <v>-100</v>
      </c>
      <c r="J59" s="9">
        <f t="shared" si="4"/>
        <v>-17.598325241637344</v>
      </c>
    </row>
    <row r="60" spans="1:10" ht="15">
      <c r="A60" s="11" t="s">
        <v>49</v>
      </c>
      <c r="B60" s="22">
        <f>+B61-SUM(B6+B10+B32+B20+B58+B59+B5)</f>
        <v>271744.73899999994</v>
      </c>
      <c r="C60" s="22">
        <f>+C61-SUM(C6+C10+C32+C20+C58+C59+C5)</f>
        <v>935251.1420000002</v>
      </c>
      <c r="D60" s="22">
        <f>+D61-SUM(D6+D10+D32+D20+D58+D59+D5)</f>
        <v>1206995.8809999996</v>
      </c>
      <c r="E60" s="22">
        <f>+E61-SUM(E6+E10+E32+E20+E58+E59+E5)</f>
        <v>115910.99999999999</v>
      </c>
      <c r="F60" s="22">
        <f>+F61-SUM(F6+F10+F32+F20+F58+F59+F5)</f>
        <v>447834.17499999993</v>
      </c>
      <c r="G60" s="22">
        <f>+G61-SUM(G6+G10+G32+G20+G58+G59+G5)</f>
        <v>563745.175</v>
      </c>
      <c r="H60" s="23">
        <f>+_xlfn.IFERROR(((E60-B60)/B60)*100,0)</f>
        <v>-57.34563236567387</v>
      </c>
      <c r="I60" s="23">
        <f t="shared" si="3"/>
        <v>-52.116158442498886</v>
      </c>
      <c r="J60" s="23">
        <f t="shared" si="4"/>
        <v>-53.29352950791054</v>
      </c>
    </row>
    <row r="61" spans="1:10" ht="15">
      <c r="A61" s="14" t="s">
        <v>50</v>
      </c>
      <c r="B61" s="24">
        <f>SUM(B4:B59)</f>
        <v>383377.86799999996</v>
      </c>
      <c r="C61" s="24">
        <f>SUM(C4:C59)</f>
        <v>1446064.0580000002</v>
      </c>
      <c r="D61" s="24">
        <f>SUM(D4:D59)</f>
        <v>1829441.9259999995</v>
      </c>
      <c r="E61" s="24">
        <f>SUM(E4:E59)</f>
        <v>185848.3</v>
      </c>
      <c r="F61" s="24">
        <f>SUM(F4:F59)</f>
        <v>851914.1749999999</v>
      </c>
      <c r="G61" s="24">
        <f>SUM(G4:G59)</f>
        <v>1037762.475</v>
      </c>
      <c r="H61" s="25">
        <f>+_xlfn.IFERROR(((E61-B61)/B61)*100,0)</f>
        <v>-51.52346665979164</v>
      </c>
      <c r="I61" s="25">
        <f>+_xlfn.IFERROR(((F61-C61)/C61)*100,0)</f>
        <v>-41.087383350205656</v>
      </c>
      <c r="J61" s="25">
        <f>+_xlfn.IFERROR(((G61-D61)/D61)*100,0)</f>
        <v>-43.27436907117213</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8" t="s">
        <v>72</v>
      </c>
      <c r="B65" s="48"/>
      <c r="C65" s="48"/>
      <c r="D65" s="48"/>
      <c r="E65" s="48"/>
      <c r="F65" s="48"/>
      <c r="G65" s="48"/>
      <c r="H65" s="48"/>
      <c r="I65" s="48"/>
      <c r="J65" s="48"/>
    </row>
    <row r="66" ht="15">
      <c r="A66" s="41"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2020-07-06T09:11:07Z</cp:lastPrinted>
  <dcterms:created xsi:type="dcterms:W3CDTF">2017-03-06T11:35:15Z</dcterms:created>
  <dcterms:modified xsi:type="dcterms:W3CDTF">2020-07-08T09:34:16Z</dcterms:modified>
  <cp:category/>
  <cp:version/>
  <cp:contentType/>
  <cp:contentStatus/>
</cp:coreProperties>
</file>